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6_SERIES\21_SERIES_MENSUELLES\SERIES_MENSUELLES_LAIT\En_ligne\Focus_Bio\"/>
    </mc:Choice>
  </mc:AlternateContent>
  <bookViews>
    <workbookView xWindow="-20" yWindow="-20" windowWidth="28770" windowHeight="6540" tabRatio="476"/>
  </bookViews>
  <sheets>
    <sheet name="Séries Mensuelles prix" sheetId="2" r:id="rId1"/>
    <sheet name="Données pour courbes" sheetId="5" state="hidden" r:id="rId2"/>
  </sheets>
  <externalReferences>
    <externalReference r:id="rId3"/>
  </externalReferences>
  <definedNames>
    <definedName name="_xlnm.Print_Titles" localSheetId="0">'Séries Mensuelles prix'!$1:$11</definedName>
    <definedName name="_xlnm.Print_Area" localSheetId="0">'Séries Mensuelles prix'!$A$1:$G$35</definedName>
  </definedNames>
  <calcPr calcId="162913"/>
</workbook>
</file>

<file path=xl/calcChain.xml><?xml version="1.0" encoding="utf-8"?>
<calcChain xmlns="http://schemas.openxmlformats.org/spreadsheetml/2006/main">
  <c r="AS14" i="5" l="1"/>
  <c r="AT12" i="5"/>
  <c r="AU12" i="5"/>
  <c r="AT13" i="5"/>
  <c r="AU13" i="5"/>
  <c r="AT14" i="5"/>
  <c r="AU14" i="5"/>
  <c r="AT15" i="5"/>
  <c r="AU15" i="5"/>
  <c r="AA14" i="5"/>
  <c r="AF12" i="5"/>
  <c r="AR6" i="5"/>
  <c r="AS6" i="5"/>
  <c r="AT6" i="5"/>
  <c r="AU6" i="5"/>
  <c r="AD7" i="5"/>
  <c r="AD6" i="5"/>
  <c r="AA6" i="5"/>
  <c r="F31" i="2"/>
  <c r="F19" i="2"/>
  <c r="AS7" i="5" l="1"/>
  <c r="AS15" i="5"/>
  <c r="B13" i="5"/>
  <c r="B12" i="5"/>
  <c r="AA15" i="5"/>
  <c r="AR13" i="5"/>
  <c r="AR12" i="5"/>
  <c r="AQ12" i="5"/>
  <c r="AS12" i="5"/>
  <c r="AQ13" i="5"/>
  <c r="AS13" i="5"/>
  <c r="AQ14" i="5"/>
  <c r="AR14" i="5"/>
  <c r="AQ15" i="5"/>
  <c r="AR15" i="5"/>
  <c r="AA12" i="5"/>
  <c r="AR7" i="5"/>
  <c r="AQ6" i="5"/>
  <c r="AN7" i="5"/>
  <c r="F30" i="2"/>
  <c r="F18" i="2"/>
  <c r="F17" i="2" l="1"/>
  <c r="F28" i="2"/>
  <c r="F29" i="2"/>
  <c r="F16" i="2"/>
  <c r="F15" i="2"/>
  <c r="AO14" i="5"/>
  <c r="AP14" i="5"/>
  <c r="AJ12" i="5"/>
  <c r="AB6" i="5"/>
  <c r="AC6" i="5"/>
  <c r="AE6" i="5"/>
  <c r="AF6" i="5"/>
  <c r="AG6" i="5"/>
  <c r="AH6" i="5"/>
  <c r="AI6" i="5"/>
  <c r="AJ6" i="5"/>
  <c r="AK6" i="5"/>
  <c r="AL6" i="5"/>
  <c r="AM6" i="5"/>
  <c r="AN6" i="5"/>
  <c r="AO6" i="5"/>
  <c r="AP6" i="5"/>
  <c r="AB7" i="5"/>
  <c r="AC7" i="5"/>
  <c r="AE7" i="5"/>
  <c r="AF7" i="5"/>
  <c r="AG7" i="5"/>
  <c r="AH7" i="5"/>
  <c r="AI7" i="5"/>
  <c r="AJ7" i="5"/>
  <c r="AK7" i="5"/>
  <c r="AL7" i="5"/>
  <c r="AM7" i="5"/>
  <c r="AO7" i="5"/>
  <c r="AP7" i="5"/>
  <c r="AQ7" i="5"/>
  <c r="AJ14" i="5" l="1"/>
  <c r="AK14" i="5"/>
  <c r="AL14" i="5"/>
  <c r="AM14" i="5"/>
  <c r="AN14" i="5"/>
  <c r="AJ15" i="5"/>
  <c r="AK15" i="5"/>
  <c r="AL15" i="5"/>
  <c r="AM15" i="5"/>
  <c r="AN15" i="5"/>
  <c r="AO15" i="5"/>
  <c r="AG15" i="5"/>
  <c r="AG14" i="5"/>
  <c r="F27" i="2"/>
  <c r="F26" i="2"/>
  <c r="F25" i="2"/>
  <c r="F24" i="2"/>
  <c r="F14" i="2"/>
  <c r="F13" i="2"/>
  <c r="F12" i="2"/>
  <c r="AO12" i="5"/>
  <c r="AP12" i="5"/>
  <c r="AO13" i="5"/>
  <c r="AP13" i="5"/>
  <c r="AP15" i="5"/>
  <c r="AA7" i="5"/>
  <c r="AB14" i="5" l="1"/>
  <c r="AC14" i="5"/>
  <c r="AD14" i="5"/>
  <c r="AE14" i="5"/>
  <c r="AF14" i="5"/>
  <c r="AH14" i="5"/>
  <c r="AI14" i="5"/>
  <c r="AB15" i="5"/>
  <c r="AC15" i="5"/>
  <c r="AD15" i="5"/>
  <c r="AE15" i="5"/>
  <c r="AF15" i="5"/>
  <c r="AH15" i="5"/>
  <c r="AI15" i="5"/>
  <c r="AM12" i="5" l="1"/>
  <c r="AN12" i="5"/>
  <c r="AM13" i="5"/>
  <c r="AN13" i="5"/>
  <c r="AL12" i="5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AE13" i="5" l="1"/>
  <c r="AE12" i="5"/>
  <c r="AK13" i="5" l="1"/>
  <c r="AA13" i="5"/>
  <c r="AB13" i="5"/>
  <c r="AC13" i="5"/>
  <c r="AD13" i="5"/>
  <c r="AF13" i="5"/>
  <c r="AG13" i="5"/>
  <c r="AH13" i="5"/>
  <c r="AI13" i="5"/>
  <c r="AJ13" i="5"/>
  <c r="AL13" i="5"/>
  <c r="AB12" i="5"/>
  <c r="AC12" i="5"/>
  <c r="AD12" i="5"/>
  <c r="AG12" i="5"/>
  <c r="AH12" i="5"/>
  <c r="AI12" i="5"/>
  <c r="AK12" i="5"/>
</calcChain>
</file>

<file path=xl/comments1.xml><?xml version="1.0" encoding="utf-8"?>
<comments xmlns="http://schemas.openxmlformats.org/spreadsheetml/2006/main">
  <authors>
    <author>Jean-Marie Desbiez-Piat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AOP Massif du Jura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Bio conventionnel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Non publié car 36% de répndant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Memo évolution des chiffres après la MAJ.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Z17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Z18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Z19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Memo évolution des chiffres après la MAJ.</t>
        </r>
      </text>
    </comment>
    <comment ref="Z21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Z22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Z23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Z24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Z26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Z27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Z28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Z29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Z31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Z32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Z33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  <comment ref="Z34" authorId="0" shapeId="0">
      <text>
        <r>
          <rPr>
            <b/>
            <sz val="9"/>
            <color indexed="81"/>
            <rFont val="Tahoma"/>
            <family val="2"/>
          </rPr>
          <t>Jean-Marie Desbiez-Piat:</t>
        </r>
        <r>
          <rPr>
            <sz val="9"/>
            <color indexed="81"/>
            <rFont val="Tahoma"/>
            <family val="2"/>
          </rPr>
          <t xml:space="preserve">
mémo evolution des chiffres après MAJ dans le tableau </t>
        </r>
      </text>
    </comment>
  </commentList>
</comments>
</file>

<file path=xl/sharedStrings.xml><?xml version="1.0" encoding="utf-8"?>
<sst xmlns="http://schemas.openxmlformats.org/spreadsheetml/2006/main" count="72" uniqueCount="48">
  <si>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</si>
  <si>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</si>
  <si>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</si>
  <si>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</si>
  <si>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</si>
  <si>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</si>
  <si>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</si>
  <si>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</si>
  <si>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</si>
  <si>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</si>
  <si>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</si>
  <si>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</si>
  <si>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Service régional de l'information statistique, économique (SRISE)</t>
  </si>
  <si>
    <t>Evolution n/n-1</t>
  </si>
  <si>
    <t xml:space="preserve">Source : enquête mensuelle SSP - FranceAgriMer </t>
  </si>
  <si>
    <t>Evol après MAJ</t>
  </si>
  <si>
    <t>Prix du Lait de vache Bio en Bourgogne-Franche-Comté</t>
  </si>
  <si>
    <t>Prix du lait Bio d'exploitations laitières toutes localisées en région Bourgogne-Franche-Comté auprès de collecteurs/transformateurs laitiers situés en région ou hors région Bourgogne-Franche-Comté.</t>
  </si>
  <si>
    <t>Prix du lait Bio AOP "Massif du Jura"</t>
  </si>
  <si>
    <t>MIN</t>
  </si>
  <si>
    <t>MAX</t>
  </si>
  <si>
    <t>Prix moyen mensuel du lait Bio en € / 1000 litres</t>
  </si>
  <si>
    <t>Nb AOP declare</t>
  </si>
  <si>
    <t>taux de réponse AOP</t>
  </si>
  <si>
    <t>taux de réponse Conventionnel</t>
  </si>
  <si>
    <t>Nb Etablissements</t>
  </si>
  <si>
    <t>Direction Régionale de l'Alimentation, de l'Agriculture et de la Forêt
Bourgogne Franc-Comté</t>
  </si>
  <si>
    <t>Ne pas publier &lt;50%</t>
  </si>
  <si>
    <t>Prix du lait Bio Standard</t>
  </si>
  <si>
    <t>Prix du lait Bio
Standard</t>
  </si>
  <si>
    <t>*</t>
  </si>
  <si>
    <r>
      <t xml:space="preserve">Prix du Lait Bio AOP
 "Massif du Jura"
</t>
    </r>
    <r>
      <rPr>
        <b/>
        <sz val="14"/>
        <color rgb="FFFF0000"/>
        <rFont val="Arial"/>
        <family val="2"/>
      </rPr>
      <t>*</t>
    </r>
  </si>
  <si>
    <t>Le prix du lait Bio AOP Massif du Jura ne comprend pas les éventuels compléments de prix versés aux producteurs après la déclaration dans l'enquête statistique.
Ces compléments de prix liés à la qualité du fromage à la commercialisation peuvent intervenir 12 à 24 mois après fabrication.</t>
  </si>
  <si>
    <t>Evol BIO AOP</t>
  </si>
  <si>
    <t>Evol BIO Standard</t>
  </si>
  <si>
    <t>Evol nb Bio AOP</t>
  </si>
  <si>
    <t>Evol nb Bio Standard</t>
  </si>
  <si>
    <t>Prix AOP avant copie dans le tableau L2</t>
  </si>
  <si>
    <t>Prix Bio Standard avant copie dans le tableau L3</t>
  </si>
  <si>
    <t>Evol après MAJ M-2</t>
  </si>
  <si>
    <t>Rappel Nb AOP declare précédent</t>
  </si>
  <si>
    <t>Nb Conventionnel declaré</t>
  </si>
  <si>
    <t>Rappel Nb Conventionnel déclaréprécédent</t>
  </si>
  <si>
    <t>MIN Annuel</t>
  </si>
  <si>
    <t>MAX Annuel</t>
  </si>
  <si>
    <t xml:space="preserve"> Répondants &lt; à 50% pour 2024 au 15/10/2024</t>
  </si>
  <si>
    <t xml:space="preserve"> Répondants &lt; à 50% pour 2024 au 15/10/2024 </t>
  </si>
  <si>
    <t>Mise à jour du 15/11/2024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</si>
</sst>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mmm\ yyyy"/>
    <numFmt numFmtId="166" formatCode="0.0"/>
    <numFmt numFmtId="167" formatCode="#,##0.0"/>
  </numFmts>
  <fonts count="19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Border="1" applyAlignment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10" fillId="0" borderId="0" xfId="0" quotePrefix="1" applyFont="1" applyBorder="1" applyAlignment="1">
      <alignment horizontal="center" vertical="center" wrapText="1"/>
    </xf>
    <xf numFmtId="0" fontId="4" fillId="5" borderId="0" xfId="0" applyFont="1" applyFill="1" applyBorder="1"/>
    <xf numFmtId="0" fontId="10" fillId="0" borderId="0" xfId="0" quotePrefix="1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0" fillId="5" borderId="0" xfId="0" quotePrefix="1" applyFont="1" applyFill="1" applyBorder="1" applyAlignment="1">
      <alignment vertical="center" wrapText="1"/>
    </xf>
    <xf numFmtId="0" fontId="10" fillId="5" borderId="0" xfId="0" quotePrefix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wrapText="1"/>
    </xf>
    <xf numFmtId="0" fontId="11" fillId="0" borderId="0" xfId="0" quotePrefix="1" applyFont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3" fillId="0" borderId="0" xfId="0" quotePrefix="1" applyFont="1" applyFill="1" applyBorder="1" applyAlignment="1"/>
    <xf numFmtId="0" fontId="3" fillId="0" borderId="0" xfId="0" applyFont="1" applyFill="1" applyBorder="1" applyAlignment="1"/>
    <xf numFmtId="166" fontId="0" fillId="0" borderId="0" xfId="0" applyNumberFormat="1"/>
    <xf numFmtId="0" fontId="0" fillId="4" borderId="2" xfId="0" applyFill="1" applyBorder="1"/>
    <xf numFmtId="0" fontId="0" fillId="4" borderId="3" xfId="0" applyFill="1" applyBorder="1"/>
    <xf numFmtId="0" fontId="10" fillId="0" borderId="0" xfId="0" quotePrefix="1" applyFont="1" applyFill="1" applyBorder="1" applyAlignment="1">
      <alignment vertical="center" wrapText="1"/>
    </xf>
    <xf numFmtId="0" fontId="10" fillId="0" borderId="0" xfId="0" quotePrefix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/>
    </xf>
    <xf numFmtId="166" fontId="4" fillId="0" borderId="0" xfId="0" applyNumberFormat="1" applyFont="1" applyBorder="1"/>
    <xf numFmtId="166" fontId="4" fillId="0" borderId="0" xfId="0" applyNumberFormat="1" applyFont="1" applyFill="1" applyBorder="1"/>
    <xf numFmtId="165" fontId="12" fillId="4" borderId="9" xfId="0" applyNumberFormat="1" applyFont="1" applyFill="1" applyBorder="1" applyAlignment="1">
      <alignment horizontal="center"/>
    </xf>
    <xf numFmtId="166" fontId="0" fillId="0" borderId="5" xfId="0" applyNumberFormat="1" applyBorder="1"/>
    <xf numFmtId="166" fontId="4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1" fontId="0" fillId="0" borderId="6" xfId="0" applyNumberFormat="1" applyBorder="1"/>
    <xf numFmtId="1" fontId="0" fillId="0" borderId="5" xfId="0" applyNumberFormat="1" applyBorder="1"/>
    <xf numFmtId="1" fontId="0" fillId="0" borderId="8" xfId="0" applyNumberFormat="1" applyBorder="1"/>
    <xf numFmtId="1" fontId="0" fillId="0" borderId="7" xfId="0" applyNumberFormat="1" applyBorder="1"/>
    <xf numFmtId="1" fontId="0" fillId="0" borderId="0" xfId="0" applyNumberFormat="1" applyBorder="1"/>
    <xf numFmtId="0" fontId="1" fillId="0" borderId="0" xfId="0" applyFont="1"/>
    <xf numFmtId="0" fontId="12" fillId="0" borderId="5" xfId="0" applyFont="1" applyBorder="1"/>
    <xf numFmtId="0" fontId="0" fillId="0" borderId="5" xfId="0" applyBorder="1"/>
    <xf numFmtId="166" fontId="0" fillId="0" borderId="0" xfId="0" applyNumberFormat="1" applyFill="1"/>
    <xf numFmtId="0" fontId="0" fillId="0" borderId="0" xfId="0" applyFill="1"/>
    <xf numFmtId="9" fontId="0" fillId="0" borderId="0" xfId="1" applyFont="1"/>
    <xf numFmtId="0" fontId="15" fillId="6" borderId="0" xfId="0" applyFont="1" applyFill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164" fontId="4" fillId="2" borderId="5" xfId="0" applyNumberFormat="1" applyFont="1" applyFill="1" applyBorder="1" applyAlignment="1">
      <alignment horizontal="center" vertical="center"/>
    </xf>
    <xf numFmtId="1" fontId="0" fillId="0" borderId="7" xfId="0" applyNumberFormat="1" applyFill="1" applyBorder="1"/>
    <xf numFmtId="3" fontId="2" fillId="0" borderId="5" xfId="0" applyNumberFormat="1" applyFont="1" applyFill="1" applyBorder="1" applyAlignment="1">
      <alignment horizontal="right" vertical="top"/>
    </xf>
    <xf numFmtId="0" fontId="16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3" fontId="4" fillId="0" borderId="0" xfId="0" applyNumberFormat="1" applyFont="1" applyBorder="1"/>
    <xf numFmtId="166" fontId="0" fillId="8" borderId="0" xfId="0" applyNumberFormat="1" applyFill="1"/>
    <xf numFmtId="166" fontId="0" fillId="6" borderId="0" xfId="0" applyNumberFormat="1" applyFill="1"/>
    <xf numFmtId="0" fontId="0" fillId="6" borderId="0" xfId="0" applyFill="1"/>
    <xf numFmtId="0" fontId="18" fillId="0" borderId="0" xfId="0" applyFont="1" applyBorder="1"/>
    <xf numFmtId="3" fontId="3" fillId="0" borderId="5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167" fontId="1" fillId="9" borderId="0" xfId="0" applyNumberFormat="1" applyFont="1" applyFill="1"/>
    <xf numFmtId="167" fontId="1" fillId="7" borderId="0" xfId="0" applyNumberFormat="1" applyFont="1" applyFill="1"/>
    <xf numFmtId="3" fontId="2" fillId="0" borderId="13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8" fillId="0" borderId="5" xfId="0" quotePrefix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0" fontId="11" fillId="7" borderId="4" xfId="0" quotePrefix="1" applyFont="1" applyFill="1" applyBorder="1" applyAlignment="1">
      <alignment horizontal="center" vertical="center" wrapText="1"/>
    </xf>
    <xf numFmtId="0" fontId="11" fillId="7" borderId="0" xfId="0" quotePrefix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20">
    <dxf>
      <font>
        <color rgb="FFFF0000"/>
      </font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Prix du lait Bio en Bourgogne-Franche-Comté</a:t>
            </a:r>
          </a:p>
        </c:rich>
      </c:tx>
      <c:layout>
        <c:manualLayout>
          <c:xMode val="edge"/>
          <c:yMode val="edge"/>
          <c:x val="0.30064764568628738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654061531674874E-2"/>
          <c:y val="0.14890747856959821"/>
          <c:w val="0.89348138231187357"/>
          <c:h val="0.57693732308568302"/>
        </c:manualLayout>
      </c:layout>
      <c:lineChart>
        <c:grouping val="standard"/>
        <c:varyColors val="0"/>
        <c:ser>
          <c:idx val="0"/>
          <c:order val="0"/>
          <c:tx>
            <c:strRef>
              <c:f>'Données pour courbes'!$B$2</c:f>
              <c:strCache>
                <c:ptCount val="1"/>
                <c:pt idx="0">
                  <c:v>Prix du lait Bio AOP "Massif du Jura"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43"/>
              <c:layout>
                <c:manualLayout>
                  <c:x val="-4.4702224297024223E-2"/>
                  <c:y val="-6.2218882714338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2E-404C-A54D-7FC4564E3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Tendance prix Bio AOP Massif du Jura</c:name>
            <c:spPr>
              <a:ln w="19050">
                <a:solidFill>
                  <a:srgbClr val="FF0000"/>
                </a:solidFill>
                <a:prstDash val="dashDot"/>
              </a:ln>
            </c:spPr>
            <c:trendlineType val="linear"/>
            <c:dispRSqr val="0"/>
            <c:dispEq val="0"/>
          </c:trendline>
          <c:cat>
            <c:numRef>
              <c:f>'Données pour courbes'!$C$1:$AT$1</c:f>
              <c:numCache>
                <c:formatCode>mmm\ yyyy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'Données pour courbes'!$C$2:$AT$2</c:f>
              <c:numCache>
                <c:formatCode>0</c:formatCode>
                <c:ptCount val="44"/>
                <c:pt idx="0">
                  <c:v>688</c:v>
                </c:pt>
                <c:pt idx="1">
                  <c:v>681</c:v>
                </c:pt>
                <c:pt idx="2">
                  <c:v>679</c:v>
                </c:pt>
                <c:pt idx="3">
                  <c:v>698</c:v>
                </c:pt>
                <c:pt idx="4">
                  <c:v>723</c:v>
                </c:pt>
                <c:pt idx="5">
                  <c:v>717</c:v>
                </c:pt>
                <c:pt idx="6">
                  <c:v>711</c:v>
                </c:pt>
                <c:pt idx="7">
                  <c:v>720</c:v>
                </c:pt>
                <c:pt idx="8">
                  <c:v>724</c:v>
                </c:pt>
                <c:pt idx="9">
                  <c:v>740</c:v>
                </c:pt>
                <c:pt idx="10">
                  <c:v>725</c:v>
                </c:pt>
                <c:pt idx="11">
                  <c:v>714</c:v>
                </c:pt>
                <c:pt idx="12">
                  <c:v>698</c:v>
                </c:pt>
                <c:pt idx="13">
                  <c:v>701</c:v>
                </c:pt>
                <c:pt idx="14">
                  <c:v>689</c:v>
                </c:pt>
                <c:pt idx="15">
                  <c:v>703</c:v>
                </c:pt>
                <c:pt idx="16">
                  <c:v>717</c:v>
                </c:pt>
                <c:pt idx="17">
                  <c:v>720</c:v>
                </c:pt>
                <c:pt idx="18">
                  <c:v>730</c:v>
                </c:pt>
                <c:pt idx="19">
                  <c:v>727</c:v>
                </c:pt>
                <c:pt idx="20">
                  <c:v>735</c:v>
                </c:pt>
                <c:pt idx="21">
                  <c:v>757</c:v>
                </c:pt>
                <c:pt idx="22">
                  <c:v>734</c:v>
                </c:pt>
                <c:pt idx="23">
                  <c:v>735</c:v>
                </c:pt>
                <c:pt idx="24">
                  <c:v>718</c:v>
                </c:pt>
                <c:pt idx="25">
                  <c:v>718</c:v>
                </c:pt>
                <c:pt idx="26">
                  <c:v>699</c:v>
                </c:pt>
                <c:pt idx="27">
                  <c:v>711</c:v>
                </c:pt>
                <c:pt idx="28">
                  <c:v>737</c:v>
                </c:pt>
                <c:pt idx="29">
                  <c:v>747</c:v>
                </c:pt>
                <c:pt idx="30">
                  <c:v>727</c:v>
                </c:pt>
                <c:pt idx="31">
                  <c:v>730</c:v>
                </c:pt>
                <c:pt idx="32">
                  <c:v>730</c:v>
                </c:pt>
                <c:pt idx="33">
                  <c:v>717</c:v>
                </c:pt>
                <c:pt idx="34">
                  <c:v>692</c:v>
                </c:pt>
                <c:pt idx="35">
                  <c:v>692</c:v>
                </c:pt>
                <c:pt idx="36">
                  <c:v>702</c:v>
                </c:pt>
                <c:pt idx="37">
                  <c:v>678</c:v>
                </c:pt>
                <c:pt idx="38">
                  <c:v>681</c:v>
                </c:pt>
                <c:pt idx="39">
                  <c:v>712</c:v>
                </c:pt>
                <c:pt idx="40">
                  <c:v>717</c:v>
                </c:pt>
                <c:pt idx="41">
                  <c:v>727</c:v>
                </c:pt>
                <c:pt idx="42">
                  <c:v>722</c:v>
                </c:pt>
                <c:pt idx="43">
                  <c:v>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D-4E0C-80FA-802D93922BCF}"/>
            </c:ext>
          </c:extLst>
        </c:ser>
        <c:ser>
          <c:idx val="1"/>
          <c:order val="1"/>
          <c:tx>
            <c:strRef>
              <c:f>'Données pour courbes'!$B$3</c:f>
              <c:strCache>
                <c:ptCount val="1"/>
                <c:pt idx="0">
                  <c:v>Prix du lait Bio Standard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43"/>
              <c:layout>
                <c:manualLayout>
                  <c:x val="-4.6877910998139101E-2"/>
                  <c:y val="-6.2218882714338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2E-404C-A54D-7FC4564E3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Tendance prix Bio Standard</c:name>
            <c:spPr>
              <a:ln w="19050">
                <a:solidFill>
                  <a:schemeClr val="accent1">
                    <a:lumMod val="75000"/>
                  </a:schemeClr>
                </a:solidFill>
                <a:prstDash val="dashDot"/>
              </a:ln>
            </c:spPr>
            <c:trendlineType val="linear"/>
            <c:dispRSqr val="0"/>
            <c:dispEq val="0"/>
          </c:trendline>
          <c:cat>
            <c:numRef>
              <c:f>'Données pour courbes'!$C$1:$AT$1</c:f>
              <c:numCache>
                <c:formatCode>mmm\ yyyy</c:formatCode>
                <c:ptCount val="4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</c:numCache>
            </c:numRef>
          </c:cat>
          <c:val>
            <c:numRef>
              <c:f>'Données pour courbes'!$C$3:$AT$3</c:f>
              <c:numCache>
                <c:formatCode>0</c:formatCode>
                <c:ptCount val="44"/>
                <c:pt idx="0">
                  <c:v>503</c:v>
                </c:pt>
                <c:pt idx="1">
                  <c:v>496</c:v>
                </c:pt>
                <c:pt idx="2">
                  <c:v>494</c:v>
                </c:pt>
                <c:pt idx="3">
                  <c:v>462</c:v>
                </c:pt>
                <c:pt idx="4">
                  <c:v>463</c:v>
                </c:pt>
                <c:pt idx="5">
                  <c:v>469</c:v>
                </c:pt>
                <c:pt idx="6">
                  <c:v>499</c:v>
                </c:pt>
                <c:pt idx="7">
                  <c:v>501</c:v>
                </c:pt>
                <c:pt idx="8">
                  <c:v>507</c:v>
                </c:pt>
                <c:pt idx="9">
                  <c:v>515</c:v>
                </c:pt>
                <c:pt idx="10">
                  <c:v>514</c:v>
                </c:pt>
                <c:pt idx="11">
                  <c:v>508</c:v>
                </c:pt>
                <c:pt idx="12">
                  <c:v>497</c:v>
                </c:pt>
                <c:pt idx="13">
                  <c:v>491</c:v>
                </c:pt>
                <c:pt idx="14">
                  <c:v>488</c:v>
                </c:pt>
                <c:pt idx="15">
                  <c:v>456</c:v>
                </c:pt>
                <c:pt idx="16">
                  <c:v>457</c:v>
                </c:pt>
                <c:pt idx="17">
                  <c:v>464</c:v>
                </c:pt>
                <c:pt idx="18">
                  <c:v>494</c:v>
                </c:pt>
                <c:pt idx="19">
                  <c:v>504</c:v>
                </c:pt>
                <c:pt idx="20">
                  <c:v>524</c:v>
                </c:pt>
                <c:pt idx="21">
                  <c:v>532</c:v>
                </c:pt>
                <c:pt idx="22">
                  <c:v>537</c:v>
                </c:pt>
                <c:pt idx="23">
                  <c:v>525</c:v>
                </c:pt>
                <c:pt idx="24">
                  <c:v>531</c:v>
                </c:pt>
                <c:pt idx="25">
                  <c:v>530</c:v>
                </c:pt>
                <c:pt idx="26">
                  <c:v>524</c:v>
                </c:pt>
                <c:pt idx="27">
                  <c:v>489</c:v>
                </c:pt>
                <c:pt idx="28">
                  <c:v>493</c:v>
                </c:pt>
                <c:pt idx="29">
                  <c:v>492</c:v>
                </c:pt>
                <c:pt idx="30">
                  <c:v>522</c:v>
                </c:pt>
                <c:pt idx="31">
                  <c:v>532</c:v>
                </c:pt>
                <c:pt idx="32">
                  <c:v>539</c:v>
                </c:pt>
                <c:pt idx="33">
                  <c:v>548</c:v>
                </c:pt>
                <c:pt idx="34">
                  <c:v>550</c:v>
                </c:pt>
                <c:pt idx="35">
                  <c:v>547</c:v>
                </c:pt>
                <c:pt idx="36">
                  <c:v>537</c:v>
                </c:pt>
                <c:pt idx="37">
                  <c:v>531</c:v>
                </c:pt>
                <c:pt idx="38">
                  <c:v>527</c:v>
                </c:pt>
                <c:pt idx="39">
                  <c:v>495</c:v>
                </c:pt>
                <c:pt idx="40">
                  <c:v>480</c:v>
                </c:pt>
                <c:pt idx="41">
                  <c:v>494</c:v>
                </c:pt>
                <c:pt idx="42">
                  <c:v>521</c:v>
                </c:pt>
                <c:pt idx="43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D-4E0C-80FA-802D93922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554911"/>
        <c:axId val="1"/>
      </c:lineChart>
      <c:dateAx>
        <c:axId val="600554911"/>
        <c:scaling>
          <c:orientation val="minMax"/>
          <c:max val="45505"/>
          <c:min val="4440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"/>
        <c:scaling>
          <c:orientation val="minMax"/>
          <c:max val="8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900" b="1"/>
                  <a:t>€ / 1 000 Litres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0554911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77082267082678"/>
          <c:y val="0.85438965504801068"/>
          <c:w val="0.52463395570250482"/>
          <c:h val="7.0252376802182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&amp;L&amp;F&amp;C&amp;A&amp;R&amp;D</c:oddHeader>
      <c:oddFooter>&amp;C&amp;Z&amp;F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666749</xdr:colOff>
      <xdr:row>4</xdr:row>
      <xdr:rowOff>38100</xdr:rowOff>
    </xdr:from>
    <xdr:to>
      <xdr:col>24</xdr:col>
      <xdr:colOff>47624</xdr:colOff>
      <xdr:row>11</xdr:row>
      <xdr:rowOff>9524</xdr:rowOff>
    </xdr:to>
    <xdr:graphicFrame macro="">
      <xdr:nvGraphicFramePr>
        <xdr:cNvPr id="1078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44450</xdr:colOff>
      <xdr:row>0</xdr:row>
      <xdr:rowOff>114300</xdr:rowOff>
    </xdr:from>
    <xdr:to>
      <xdr:col>0</xdr:col>
      <xdr:colOff>660400</xdr:colOff>
      <xdr:row>2</xdr:row>
      <xdr:rowOff>63500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" y="114300"/>
          <a:ext cx="615950" cy="38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8_MISSION_LAIT/21_TRAITEMENT_DONNEES/Traitement%20Eml_new/s&#233;ries%20bio/resultats/prix_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8">
          <cell r="B38">
            <v>702</v>
          </cell>
          <cell r="C38">
            <v>537</v>
          </cell>
        </row>
        <row r="39">
          <cell r="B39">
            <v>678</v>
          </cell>
          <cell r="C39">
            <v>531</v>
          </cell>
        </row>
        <row r="40">
          <cell r="B40">
            <v>681</v>
          </cell>
          <cell r="C40">
            <v>527</v>
          </cell>
        </row>
        <row r="41">
          <cell r="B41">
            <v>712</v>
          </cell>
          <cell r="C41">
            <v>495</v>
          </cell>
        </row>
        <row r="42">
          <cell r="B42">
            <v>717</v>
          </cell>
          <cell r="C42">
            <v>480</v>
          </cell>
        </row>
        <row r="43">
          <cell r="B43">
            <v>727</v>
          </cell>
          <cell r="C43">
            <v>494</v>
          </cell>
        </row>
        <row r="44">
          <cell r="B44">
            <v>722</v>
          </cell>
          <cell r="C44">
            <v>521</v>
          </cell>
        </row>
        <row r="45">
          <cell r="B45">
            <v>715</v>
          </cell>
          <cell r="C45">
            <v>522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B43"/>
  <sheetViews>
    <sheetView tabSelected="1" workbookViewId="0">
      <selection activeCell="J33" sqref="J33"/>
    </sheetView>
  </sheetViews>
  <sheetFormatPr baseColWidth="10" defaultColWidth="11.453125" defaultRowHeight="11.5" x14ac:dyDescent="0.25"/>
  <cols>
    <col min="1" max="1" width="9.54296875" style="3" customWidth="1"/>
    <col min="2" max="2" width="14.1796875" style="3" customWidth="1"/>
    <col min="3" max="6" width="7" style="3" customWidth="1"/>
    <col min="7" max="7" width="7.54296875" style="3" customWidth="1"/>
    <col min="8" max="8" width="12.36328125" style="3" customWidth="1"/>
    <col min="9" max="9" width="2.7265625" style="3" customWidth="1"/>
    <col min="10" max="13" width="11.453125" style="3"/>
    <col min="14" max="14" width="11.81640625" style="3" customWidth="1"/>
    <col min="15" max="17" width="11.453125" style="3"/>
    <col min="18" max="18" width="6.54296875" style="3" customWidth="1"/>
    <col min="19" max="20" width="11.453125" style="3"/>
    <col min="21" max="21" width="6.7265625" style="3" customWidth="1"/>
    <col min="22" max="22" width="11.453125" style="3"/>
    <col min="23" max="23" width="9.81640625" style="3" customWidth="1"/>
    <col min="24" max="16384" width="11.453125" style="3"/>
  </cols>
  <sheetData>
    <row r="1" spans="1:28" s="2" customFormat="1" ht="22.5" customHeight="1" x14ac:dyDescent="0.25">
      <c r="B1" s="65" t="s">
        <v>26</v>
      </c>
      <c r="C1" s="65"/>
      <c r="D1" s="65"/>
      <c r="E1" s="65"/>
      <c r="F1" s="65"/>
      <c r="G1" s="65"/>
      <c r="H1" s="14"/>
      <c r="I1" s="14"/>
      <c r="J1" s="14"/>
      <c r="K1" s="14"/>
      <c r="L1" s="14"/>
      <c r="M1" s="14"/>
      <c r="N1" s="14"/>
    </row>
    <row r="2" spans="1:28" s="2" customFormat="1" ht="12" customHeight="1" x14ac:dyDescent="0.25">
      <c r="B2" s="66" t="s">
        <v>12</v>
      </c>
      <c r="C2" s="66"/>
      <c r="D2" s="66"/>
      <c r="E2" s="66"/>
      <c r="F2" s="66"/>
      <c r="G2" s="66"/>
      <c r="H2" s="14"/>
      <c r="I2" s="14"/>
      <c r="J2" s="14"/>
      <c r="K2" s="14"/>
      <c r="L2" s="14"/>
      <c r="M2" s="14"/>
      <c r="N2" s="14"/>
    </row>
    <row r="3" spans="1:28" s="2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8" s="2" customForma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1"/>
      <c r="Q4" s="1"/>
      <c r="R4" s="1"/>
      <c r="S4" s="1"/>
      <c r="T4" s="1"/>
    </row>
    <row r="5" spans="1:28" x14ac:dyDescent="0.25">
      <c r="H5" s="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ht="51" customHeight="1" x14ac:dyDescent="0.25">
      <c r="A6" s="13"/>
      <c r="B6" s="70" t="s">
        <v>16</v>
      </c>
      <c r="C6" s="71"/>
      <c r="D6" s="71"/>
      <c r="E6" s="71"/>
      <c r="F6" s="71"/>
      <c r="G6" s="7"/>
      <c r="H6" s="20"/>
      <c r="I6" s="9"/>
      <c r="J6" s="9"/>
      <c r="K6" s="9"/>
      <c r="L6" s="9"/>
      <c r="M6" s="9"/>
      <c r="N6" s="9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51" customHeight="1" x14ac:dyDescent="0.25">
      <c r="A7" s="13"/>
      <c r="B7" s="70"/>
      <c r="C7" s="71"/>
      <c r="D7" s="71"/>
      <c r="E7" s="71"/>
      <c r="F7" s="71"/>
      <c r="G7" s="5"/>
      <c r="H7" s="21"/>
      <c r="I7" s="10"/>
      <c r="J7" s="10"/>
      <c r="K7" s="10"/>
      <c r="L7" s="10"/>
      <c r="M7" s="10"/>
      <c r="N7" s="10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65.25" customHeight="1" x14ac:dyDescent="0.25">
      <c r="A8" s="13"/>
      <c r="B8" s="70"/>
      <c r="C8" s="71"/>
      <c r="D8" s="71"/>
      <c r="E8" s="71"/>
      <c r="F8" s="71"/>
      <c r="G8" s="5"/>
      <c r="H8" s="21"/>
      <c r="I8" s="10"/>
      <c r="J8" s="10"/>
      <c r="K8" s="10"/>
      <c r="L8" s="10"/>
      <c r="M8" s="10"/>
      <c r="N8" s="10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8" ht="77.25" customHeight="1" x14ac:dyDescent="0.25">
      <c r="A9" s="69" t="s">
        <v>17</v>
      </c>
      <c r="B9" s="69"/>
      <c r="C9" s="69"/>
      <c r="D9" s="69"/>
      <c r="E9" s="69"/>
      <c r="F9" s="69"/>
      <c r="G9" s="69"/>
      <c r="H9" s="8"/>
      <c r="I9" s="11"/>
      <c r="J9" s="11"/>
      <c r="K9" s="11"/>
      <c r="L9" s="11"/>
      <c r="M9" s="11"/>
      <c r="N9" s="11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8" s="4" customFormat="1" ht="37.5" customHeight="1" x14ac:dyDescent="0.25">
      <c r="A10" s="67" t="s">
        <v>47</v>
      </c>
      <c r="B10" s="68"/>
      <c r="C10" s="72" t="s">
        <v>21</v>
      </c>
      <c r="D10" s="73"/>
      <c r="E10" s="73"/>
      <c r="F10" s="74"/>
      <c r="G10" s="41"/>
      <c r="H10" s="14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8" s="4" customFormat="1" ht="40.5" customHeight="1" x14ac:dyDescent="0.25">
      <c r="A11" s="63" t="s">
        <v>14</v>
      </c>
      <c r="B11" s="64"/>
      <c r="C11" s="42">
        <v>2021</v>
      </c>
      <c r="D11" s="42">
        <v>2022</v>
      </c>
      <c r="E11" s="42">
        <v>2023</v>
      </c>
      <c r="F11" s="49">
        <v>2024</v>
      </c>
      <c r="G11" s="43" t="s">
        <v>13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8" ht="13.5" customHeight="1" x14ac:dyDescent="0.25">
      <c r="A12" s="62" t="s">
        <v>31</v>
      </c>
      <c r="B12" s="44" t="s">
        <v>0</v>
      </c>
      <c r="C12" s="60">
        <v>688</v>
      </c>
      <c r="D12" s="60">
        <v>699</v>
      </c>
      <c r="E12" s="60">
        <v>718</v>
      </c>
      <c r="F12" s="60">
        <f>'[1]Sheet 1'!B38</f>
        <v>702</v>
      </c>
      <c r="G12" s="45">
        <f>IF(F12=0,E12/D12-1,F12/E12-1)</f>
        <v>-2.2284122562674091E-2</v>
      </c>
      <c r="I12" s="2"/>
      <c r="J12"/>
      <c r="K12" s="50"/>
      <c r="L12"/>
      <c r="M12" s="17"/>
      <c r="N12" s="24"/>
      <c r="O12" s="2"/>
      <c r="P12" s="2"/>
      <c r="Q12" s="2"/>
      <c r="R12" s="2"/>
      <c r="S12" s="27"/>
      <c r="T12" s="27"/>
      <c r="U12" s="27"/>
      <c r="V12" s="2"/>
      <c r="Z12" s="23"/>
      <c r="AA12" s="23"/>
      <c r="AB12" s="23"/>
    </row>
    <row r="13" spans="1:28" ht="12.5" x14ac:dyDescent="0.25">
      <c r="A13" s="62"/>
      <c r="B13" s="44" t="s">
        <v>1</v>
      </c>
      <c r="C13" s="60">
        <v>681</v>
      </c>
      <c r="D13" s="60">
        <v>701</v>
      </c>
      <c r="E13" s="60">
        <v>718</v>
      </c>
      <c r="F13" s="60">
        <f>'[1]Sheet 1'!B39</f>
        <v>678</v>
      </c>
      <c r="G13" s="45">
        <f t="shared" ref="G13:G35" si="0">IF(F13=0,E13/D13-1,F13/E13-1)</f>
        <v>-5.5710306406685284E-2</v>
      </c>
      <c r="J13" s="58" t="s">
        <v>43</v>
      </c>
      <c r="K13" s="50"/>
      <c r="L13"/>
      <c r="M13" s="17"/>
      <c r="N13" s="24"/>
      <c r="O13" s="2"/>
      <c r="P13" s="2"/>
      <c r="Q13" s="2"/>
      <c r="R13" s="2"/>
      <c r="S13" s="27"/>
      <c r="T13" s="27"/>
      <c r="U13" s="27"/>
      <c r="V13" s="2"/>
      <c r="Z13" s="23"/>
      <c r="AA13" s="23"/>
      <c r="AB13" s="23"/>
    </row>
    <row r="14" spans="1:28" ht="12.5" x14ac:dyDescent="0.25">
      <c r="A14" s="62"/>
      <c r="B14" s="44" t="s">
        <v>2</v>
      </c>
      <c r="C14" s="60">
        <v>679</v>
      </c>
      <c r="D14" s="60">
        <v>689</v>
      </c>
      <c r="E14" s="60">
        <v>699</v>
      </c>
      <c r="F14" s="60">
        <f>'[1]Sheet 1'!B40</f>
        <v>681</v>
      </c>
      <c r="G14" s="45">
        <f t="shared" si="0"/>
        <v>-2.5751072961373356E-2</v>
      </c>
      <c r="H14" s="54"/>
      <c r="I14" s="2"/>
      <c r="J14" s="59" t="s">
        <v>44</v>
      </c>
      <c r="K14" s="50"/>
      <c r="L14"/>
      <c r="M14" s="17"/>
      <c r="N14" s="24"/>
      <c r="O14" s="2"/>
      <c r="P14" s="2"/>
      <c r="Q14" s="2"/>
      <c r="R14" s="2"/>
      <c r="S14" s="27"/>
      <c r="T14" s="27"/>
      <c r="U14" s="27"/>
      <c r="V14" s="2"/>
      <c r="Z14" s="23"/>
      <c r="AA14" s="23"/>
      <c r="AB14" s="23"/>
    </row>
    <row r="15" spans="1:28" ht="12.5" x14ac:dyDescent="0.25">
      <c r="A15" s="62"/>
      <c r="B15" s="44" t="s">
        <v>3</v>
      </c>
      <c r="C15" s="60">
        <v>698</v>
      </c>
      <c r="D15" s="60">
        <v>702</v>
      </c>
      <c r="E15" s="60">
        <v>711</v>
      </c>
      <c r="F15" s="60">
        <f>'[1]Sheet 1'!B41</f>
        <v>712</v>
      </c>
      <c r="G15" s="45">
        <f t="shared" si="0"/>
        <v>1.4064697609001975E-3</v>
      </c>
      <c r="I15" s="2"/>
      <c r="J15"/>
      <c r="K15" s="50"/>
      <c r="L15"/>
      <c r="M15" s="17"/>
      <c r="N15" s="24"/>
      <c r="O15" s="2"/>
      <c r="P15" s="2"/>
      <c r="Q15" s="2"/>
      <c r="R15" s="2"/>
      <c r="S15" s="27"/>
      <c r="T15" s="27"/>
      <c r="U15" s="27"/>
      <c r="V15" s="2"/>
      <c r="Z15" s="23"/>
      <c r="AA15" s="23"/>
      <c r="AB15" s="23"/>
    </row>
    <row r="16" spans="1:28" ht="12.5" x14ac:dyDescent="0.25">
      <c r="A16" s="62"/>
      <c r="B16" s="44" t="s">
        <v>4</v>
      </c>
      <c r="C16" s="60">
        <v>723</v>
      </c>
      <c r="D16" s="60">
        <v>716</v>
      </c>
      <c r="E16" s="60">
        <v>737</v>
      </c>
      <c r="F16" s="60">
        <f>'[1]Sheet 1'!B42</f>
        <v>717</v>
      </c>
      <c r="G16" s="45">
        <f t="shared" si="0"/>
        <v>-2.7137042062415184E-2</v>
      </c>
      <c r="H16" s="54"/>
      <c r="I16" s="2"/>
      <c r="J16"/>
      <c r="K16" s="50"/>
      <c r="L16"/>
      <c r="M16" s="17"/>
      <c r="N16" s="24"/>
      <c r="O16" s="2"/>
      <c r="P16" s="2"/>
      <c r="Q16" s="2"/>
      <c r="R16" s="2"/>
      <c r="S16" s="27"/>
      <c r="T16" s="27"/>
      <c r="U16" s="27"/>
      <c r="V16" s="2"/>
      <c r="Z16" s="23"/>
      <c r="AA16" s="23"/>
      <c r="AB16" s="23"/>
    </row>
    <row r="17" spans="1:28" ht="12.5" x14ac:dyDescent="0.25">
      <c r="A17" s="62"/>
      <c r="B17" s="44" t="s">
        <v>5</v>
      </c>
      <c r="C17" s="60">
        <v>717</v>
      </c>
      <c r="D17" s="60">
        <v>720</v>
      </c>
      <c r="E17" s="60">
        <v>747</v>
      </c>
      <c r="F17" s="60">
        <f>'[1]Sheet 1'!B43</f>
        <v>727</v>
      </c>
      <c r="G17" s="45">
        <f t="shared" si="0"/>
        <v>-2.677376171352075E-2</v>
      </c>
      <c r="H17" s="54"/>
      <c r="I17" s="2"/>
      <c r="J17"/>
      <c r="K17" s="50"/>
      <c r="L17"/>
      <c r="M17" s="17"/>
      <c r="N17" s="24"/>
      <c r="O17" s="2"/>
      <c r="P17" s="2"/>
      <c r="Q17" s="2"/>
      <c r="R17" s="2"/>
      <c r="S17" s="27"/>
      <c r="T17" s="27"/>
      <c r="U17" s="27"/>
      <c r="V17" s="2"/>
      <c r="Z17" s="23"/>
      <c r="AA17" s="23"/>
      <c r="AB17" s="23"/>
    </row>
    <row r="18" spans="1:28" ht="12.5" x14ac:dyDescent="0.25">
      <c r="A18" s="62"/>
      <c r="B18" s="44" t="s">
        <v>6</v>
      </c>
      <c r="C18" s="60">
        <v>711</v>
      </c>
      <c r="D18" s="60">
        <v>730</v>
      </c>
      <c r="E18" s="60">
        <v>727</v>
      </c>
      <c r="F18" s="60">
        <f>'[1]Sheet 1'!B44</f>
        <v>722</v>
      </c>
      <c r="G18" s="45">
        <f t="shared" si="0"/>
        <v>-6.8775790921595803E-3</v>
      </c>
      <c r="H18" s="54" t="s">
        <v>45</v>
      </c>
      <c r="I18" s="2"/>
      <c r="K18" s="50"/>
      <c r="L18"/>
      <c r="M18" s="17"/>
      <c r="N18" s="24"/>
      <c r="O18" s="2"/>
      <c r="P18" s="2"/>
      <c r="Q18" s="2"/>
      <c r="R18" s="2"/>
      <c r="S18" s="27"/>
      <c r="T18" s="27"/>
      <c r="U18" s="27"/>
      <c r="V18" s="2"/>
      <c r="Z18" s="23"/>
      <c r="AA18" s="23"/>
      <c r="AB18" s="23"/>
    </row>
    <row r="19" spans="1:28" ht="12.5" x14ac:dyDescent="0.25">
      <c r="A19" s="62"/>
      <c r="B19" s="44" t="s">
        <v>7</v>
      </c>
      <c r="C19" s="60">
        <v>720</v>
      </c>
      <c r="D19" s="60">
        <v>727</v>
      </c>
      <c r="E19" s="60">
        <v>730</v>
      </c>
      <c r="F19" s="60">
        <f>'[1]Sheet 1'!B45</f>
        <v>715</v>
      </c>
      <c r="G19" s="45">
        <f t="shared" si="0"/>
        <v>-2.0547945205479423E-2</v>
      </c>
      <c r="H19" s="54" t="s">
        <v>46</v>
      </c>
      <c r="I19" s="2"/>
      <c r="K19" s="50"/>
      <c r="L19"/>
      <c r="M19" s="17"/>
      <c r="N19" s="24"/>
      <c r="O19" s="2"/>
      <c r="P19" s="2"/>
      <c r="Q19" s="2"/>
      <c r="R19" s="2"/>
      <c r="S19" s="27"/>
      <c r="T19" s="27"/>
      <c r="U19" s="27"/>
      <c r="V19" s="2"/>
      <c r="Z19" s="23"/>
      <c r="AA19" s="23"/>
      <c r="AB19" s="23"/>
    </row>
    <row r="20" spans="1:28" ht="12.5" x14ac:dyDescent="0.25">
      <c r="A20" s="62"/>
      <c r="B20" s="44" t="s">
        <v>8</v>
      </c>
      <c r="C20" s="60">
        <v>724</v>
      </c>
      <c r="D20" s="60">
        <v>734</v>
      </c>
      <c r="E20" s="60">
        <v>730</v>
      </c>
      <c r="F20" s="47"/>
      <c r="G20" s="45">
        <f t="shared" si="0"/>
        <v>-5.4495912806539204E-3</v>
      </c>
      <c r="I20" s="2"/>
      <c r="J20"/>
      <c r="K20" s="50"/>
      <c r="L20"/>
      <c r="M20" s="17"/>
      <c r="N20" s="24"/>
      <c r="O20" s="2"/>
      <c r="P20" s="2"/>
      <c r="Q20" s="2"/>
      <c r="R20" s="2"/>
      <c r="S20" s="27"/>
      <c r="T20" s="27"/>
      <c r="U20" s="27"/>
      <c r="V20" s="2"/>
      <c r="Z20" s="23"/>
      <c r="AA20" s="23"/>
      <c r="AB20" s="23"/>
    </row>
    <row r="21" spans="1:28" ht="12.5" x14ac:dyDescent="0.25">
      <c r="A21" s="62"/>
      <c r="B21" s="44" t="s">
        <v>9</v>
      </c>
      <c r="C21" s="60">
        <v>740</v>
      </c>
      <c r="D21" s="60">
        <v>756</v>
      </c>
      <c r="E21" s="60">
        <v>717</v>
      </c>
      <c r="F21" s="47"/>
      <c r="G21" s="45">
        <f t="shared" si="0"/>
        <v>-5.1587301587301626E-2</v>
      </c>
      <c r="I21" s="2"/>
      <c r="J21"/>
      <c r="K21" s="50"/>
      <c r="L21"/>
      <c r="M21" s="17"/>
      <c r="N21" s="24"/>
      <c r="O21" s="2"/>
      <c r="P21" s="2"/>
      <c r="Q21" s="2"/>
      <c r="R21" s="2"/>
      <c r="S21" s="27"/>
      <c r="T21" s="27"/>
      <c r="U21" s="27"/>
      <c r="V21" s="2"/>
      <c r="Z21" s="23"/>
      <c r="AA21" s="23"/>
      <c r="AB21" s="23"/>
    </row>
    <row r="22" spans="1:28" ht="12.5" x14ac:dyDescent="0.25">
      <c r="A22" s="62"/>
      <c r="B22" s="44" t="s">
        <v>10</v>
      </c>
      <c r="C22" s="60">
        <v>725</v>
      </c>
      <c r="D22" s="60">
        <v>733</v>
      </c>
      <c r="E22" s="60">
        <v>692</v>
      </c>
      <c r="F22" s="47"/>
      <c r="G22" s="45">
        <f t="shared" si="0"/>
        <v>-5.5934515688949471E-2</v>
      </c>
      <c r="I22" s="2"/>
      <c r="J22"/>
      <c r="K22" s="50"/>
      <c r="L22"/>
      <c r="M22" s="17"/>
      <c r="N22" s="24"/>
      <c r="O22" s="2"/>
      <c r="P22" s="2"/>
      <c r="Q22" s="2"/>
      <c r="R22" s="2"/>
      <c r="S22" s="27"/>
      <c r="T22" s="27"/>
      <c r="U22" s="27"/>
      <c r="V22" s="2"/>
      <c r="Z22" s="23"/>
      <c r="AA22" s="23"/>
      <c r="AB22" s="23"/>
    </row>
    <row r="23" spans="1:28" ht="12.5" x14ac:dyDescent="0.25">
      <c r="A23" s="62"/>
      <c r="B23" s="44" t="s">
        <v>11</v>
      </c>
      <c r="C23" s="60">
        <v>714</v>
      </c>
      <c r="D23" s="60">
        <v>735</v>
      </c>
      <c r="E23" s="60">
        <v>692</v>
      </c>
      <c r="F23" s="47"/>
      <c r="G23" s="45">
        <f t="shared" si="0"/>
        <v>-5.8503401360544216E-2</v>
      </c>
      <c r="I23" s="2"/>
      <c r="J23"/>
      <c r="K23" s="50"/>
      <c r="L23"/>
      <c r="M23" s="17"/>
      <c r="N23" s="24"/>
      <c r="O23" s="2"/>
      <c r="P23" s="2"/>
      <c r="Q23" s="2"/>
      <c r="R23" s="2"/>
      <c r="S23" s="27"/>
      <c r="T23" s="27"/>
      <c r="U23" s="27"/>
      <c r="V23" s="2"/>
      <c r="Z23" s="23"/>
      <c r="AA23" s="23"/>
      <c r="AB23" s="23"/>
    </row>
    <row r="24" spans="1:28" ht="13.5" customHeight="1" x14ac:dyDescent="0.25">
      <c r="A24" s="62" t="s">
        <v>29</v>
      </c>
      <c r="B24" s="44" t="s">
        <v>0</v>
      </c>
      <c r="C24" s="60">
        <v>503</v>
      </c>
      <c r="D24" s="60">
        <v>497</v>
      </c>
      <c r="E24" s="60">
        <v>531</v>
      </c>
      <c r="F24" s="60">
        <f>'[1]Sheet 1'!C38</f>
        <v>537</v>
      </c>
      <c r="G24" s="45">
        <f t="shared" si="0"/>
        <v>1.1299435028248483E-2</v>
      </c>
      <c r="I24" s="2"/>
      <c r="J24"/>
      <c r="K24" s="50"/>
      <c r="L24"/>
      <c r="M24" s="17"/>
      <c r="N24" s="24"/>
      <c r="O24" s="2"/>
      <c r="P24" s="2"/>
      <c r="Q24" s="2"/>
      <c r="R24" s="2"/>
      <c r="S24" s="27"/>
      <c r="T24" s="27"/>
      <c r="U24" s="27"/>
      <c r="V24" s="2"/>
      <c r="Z24" s="23"/>
      <c r="AA24" s="23"/>
      <c r="AB24" s="23"/>
    </row>
    <row r="25" spans="1:28" ht="12.5" x14ac:dyDescent="0.25">
      <c r="A25" s="62"/>
      <c r="B25" s="44" t="s">
        <v>1</v>
      </c>
      <c r="C25" s="60">
        <v>496</v>
      </c>
      <c r="D25" s="60">
        <v>491</v>
      </c>
      <c r="E25" s="60">
        <v>530</v>
      </c>
      <c r="F25" s="60">
        <f>'[1]Sheet 1'!C39</f>
        <v>531</v>
      </c>
      <c r="G25" s="45">
        <f t="shared" si="0"/>
        <v>1.8867924528302993E-3</v>
      </c>
      <c r="I25" s="2"/>
      <c r="J25"/>
      <c r="K25" s="50"/>
      <c r="L25"/>
      <c r="M25" s="17"/>
      <c r="N25" s="24"/>
      <c r="O25" s="2"/>
      <c r="P25" s="2"/>
      <c r="Q25" s="2"/>
      <c r="R25" s="2"/>
      <c r="S25" s="27"/>
      <c r="T25" s="27"/>
      <c r="U25" s="27"/>
      <c r="V25" s="2"/>
      <c r="Z25" s="23"/>
      <c r="AA25" s="23"/>
      <c r="AB25" s="23"/>
    </row>
    <row r="26" spans="1:28" ht="12.5" x14ac:dyDescent="0.25">
      <c r="A26" s="62"/>
      <c r="B26" s="44" t="s">
        <v>2</v>
      </c>
      <c r="C26" s="60">
        <v>494</v>
      </c>
      <c r="D26" s="60">
        <v>488</v>
      </c>
      <c r="E26" s="60">
        <v>524</v>
      </c>
      <c r="F26" s="60">
        <f>'[1]Sheet 1'!C40</f>
        <v>527</v>
      </c>
      <c r="G26" s="45">
        <f t="shared" si="0"/>
        <v>5.7251908396946938E-3</v>
      </c>
      <c r="I26" s="2"/>
      <c r="J26"/>
      <c r="K26" s="50"/>
      <c r="L26"/>
      <c r="M26" s="17"/>
      <c r="N26" s="24"/>
      <c r="O26" s="2"/>
      <c r="P26" s="2"/>
      <c r="Q26" s="2"/>
      <c r="R26" s="2"/>
      <c r="S26" s="27"/>
      <c r="T26" s="27"/>
      <c r="U26" s="27"/>
      <c r="V26" s="2"/>
      <c r="Z26" s="23"/>
      <c r="AA26" s="23"/>
      <c r="AB26" s="23"/>
    </row>
    <row r="27" spans="1:28" ht="12.5" x14ac:dyDescent="0.25">
      <c r="A27" s="62"/>
      <c r="B27" s="44" t="s">
        <v>3</v>
      </c>
      <c r="C27" s="60">
        <v>462</v>
      </c>
      <c r="D27" s="60">
        <v>456</v>
      </c>
      <c r="E27" s="60">
        <v>489</v>
      </c>
      <c r="F27" s="60">
        <f>'[1]Sheet 1'!C41</f>
        <v>495</v>
      </c>
      <c r="G27" s="45">
        <f t="shared" si="0"/>
        <v>1.2269938650306678E-2</v>
      </c>
      <c r="J27"/>
      <c r="K27" s="50"/>
      <c r="L27"/>
      <c r="M27" s="17"/>
      <c r="N27" s="24"/>
      <c r="S27" s="27"/>
      <c r="T27" s="27"/>
      <c r="U27" s="27"/>
      <c r="Z27" s="23"/>
      <c r="AA27" s="23"/>
      <c r="AB27" s="23"/>
    </row>
    <row r="28" spans="1:28" ht="12.5" x14ac:dyDescent="0.25">
      <c r="A28" s="62"/>
      <c r="B28" s="44" t="s">
        <v>4</v>
      </c>
      <c r="C28" s="60">
        <v>463</v>
      </c>
      <c r="D28" s="60">
        <v>457</v>
      </c>
      <c r="E28" s="60">
        <v>493</v>
      </c>
      <c r="F28" s="60">
        <f>'[1]Sheet 1'!C42</f>
        <v>480</v>
      </c>
      <c r="G28" s="45">
        <f t="shared" si="0"/>
        <v>-2.6369168356997985E-2</v>
      </c>
      <c r="J28"/>
      <c r="K28" s="50"/>
      <c r="L28"/>
      <c r="M28" s="17"/>
      <c r="N28" s="24"/>
      <c r="S28" s="27"/>
      <c r="T28" s="27"/>
      <c r="U28" s="27"/>
      <c r="Z28" s="23"/>
      <c r="AA28" s="23"/>
      <c r="AB28" s="23"/>
    </row>
    <row r="29" spans="1:28" ht="12.5" x14ac:dyDescent="0.25">
      <c r="A29" s="62"/>
      <c r="B29" s="44" t="s">
        <v>5</v>
      </c>
      <c r="C29" s="60">
        <v>469</v>
      </c>
      <c r="D29" s="60">
        <v>464</v>
      </c>
      <c r="E29" s="60">
        <v>492</v>
      </c>
      <c r="F29" s="60">
        <f>'[1]Sheet 1'!C43</f>
        <v>494</v>
      </c>
      <c r="G29" s="45">
        <f t="shared" si="0"/>
        <v>4.0650406504065817E-3</v>
      </c>
      <c r="J29"/>
      <c r="K29" s="50"/>
      <c r="L29"/>
      <c r="M29" s="17"/>
      <c r="N29" s="24"/>
      <c r="S29" s="27"/>
      <c r="T29" s="27"/>
      <c r="U29" s="27"/>
      <c r="Z29" s="23"/>
      <c r="AA29" s="23"/>
      <c r="AB29" s="23"/>
    </row>
    <row r="30" spans="1:28" ht="12.5" x14ac:dyDescent="0.25">
      <c r="A30" s="62"/>
      <c r="B30" s="44" t="s">
        <v>6</v>
      </c>
      <c r="C30" s="60">
        <v>499</v>
      </c>
      <c r="D30" s="60">
        <v>494</v>
      </c>
      <c r="E30" s="60">
        <v>522</v>
      </c>
      <c r="F30" s="60">
        <f>'[1]Sheet 1'!C44</f>
        <v>521</v>
      </c>
      <c r="G30" s="45">
        <f t="shared" si="0"/>
        <v>-1.9157088122605526E-3</v>
      </c>
      <c r="J30"/>
      <c r="K30" s="50"/>
      <c r="L30"/>
      <c r="M30" s="17"/>
      <c r="N30" s="24"/>
      <c r="S30" s="27"/>
      <c r="T30" s="27"/>
      <c r="U30" s="27"/>
      <c r="Z30" s="23"/>
      <c r="AA30" s="23"/>
      <c r="AB30" s="23"/>
    </row>
    <row r="31" spans="1:28" ht="12.5" x14ac:dyDescent="0.25">
      <c r="A31" s="62"/>
      <c r="B31" s="44" t="s">
        <v>7</v>
      </c>
      <c r="C31" s="60">
        <v>501</v>
      </c>
      <c r="D31" s="60">
        <v>504</v>
      </c>
      <c r="E31" s="60">
        <v>532</v>
      </c>
      <c r="F31" s="60">
        <f>'[1]Sheet 1'!C45</f>
        <v>522</v>
      </c>
      <c r="G31" s="45">
        <f t="shared" si="0"/>
        <v>-1.8796992481203034E-2</v>
      </c>
      <c r="J31"/>
      <c r="K31" s="50"/>
      <c r="L31"/>
      <c r="M31" s="17"/>
      <c r="N31" s="24"/>
      <c r="S31" s="27"/>
      <c r="T31" s="27"/>
      <c r="U31" s="27"/>
      <c r="Z31" s="23"/>
      <c r="AA31" s="23"/>
      <c r="AB31" s="23"/>
    </row>
    <row r="32" spans="1:28" ht="12.5" x14ac:dyDescent="0.25">
      <c r="A32" s="62"/>
      <c r="B32" s="44" t="s">
        <v>8</v>
      </c>
      <c r="C32" s="60">
        <v>507</v>
      </c>
      <c r="D32" s="60">
        <v>524</v>
      </c>
      <c r="E32" s="60">
        <v>539</v>
      </c>
      <c r="F32" s="55"/>
      <c r="G32" s="45">
        <f t="shared" si="0"/>
        <v>2.8625954198473247E-2</v>
      </c>
      <c r="J32"/>
      <c r="K32" s="50"/>
      <c r="L32"/>
      <c r="M32" s="17"/>
      <c r="N32" s="24"/>
      <c r="S32" s="27"/>
      <c r="T32" s="27"/>
      <c r="U32" s="27"/>
      <c r="Z32" s="23"/>
      <c r="AA32" s="23"/>
      <c r="AB32" s="23"/>
    </row>
    <row r="33" spans="1:28" ht="12.5" x14ac:dyDescent="0.25">
      <c r="A33" s="62"/>
      <c r="B33" s="44" t="s">
        <v>9</v>
      </c>
      <c r="C33" s="60">
        <v>515</v>
      </c>
      <c r="D33" s="60">
        <v>532</v>
      </c>
      <c r="E33" s="60">
        <v>548</v>
      </c>
      <c r="F33" s="55"/>
      <c r="G33" s="45">
        <f t="shared" si="0"/>
        <v>3.007518796992481E-2</v>
      </c>
      <c r="J33"/>
      <c r="K33" s="50"/>
      <c r="L33"/>
      <c r="M33" s="17"/>
      <c r="N33" s="24"/>
      <c r="S33" s="27"/>
      <c r="T33" s="27"/>
      <c r="U33" s="27"/>
      <c r="Z33" s="23"/>
      <c r="AA33" s="23"/>
      <c r="AB33" s="23"/>
    </row>
    <row r="34" spans="1:28" ht="12.5" x14ac:dyDescent="0.25">
      <c r="A34" s="62"/>
      <c r="B34" s="44" t="s">
        <v>10</v>
      </c>
      <c r="C34" s="60">
        <v>514</v>
      </c>
      <c r="D34" s="60">
        <v>537</v>
      </c>
      <c r="E34" s="60">
        <v>550</v>
      </c>
      <c r="F34" s="55"/>
      <c r="G34" s="45">
        <f t="shared" si="0"/>
        <v>2.4208566108007368E-2</v>
      </c>
      <c r="J34"/>
      <c r="K34" s="50"/>
      <c r="L34"/>
      <c r="M34" s="17"/>
      <c r="N34" s="24"/>
      <c r="S34" s="27"/>
      <c r="T34" s="27"/>
      <c r="U34" s="27"/>
      <c r="Z34" s="23"/>
      <c r="AA34" s="23"/>
      <c r="AB34" s="23"/>
    </row>
    <row r="35" spans="1:28" ht="12.5" x14ac:dyDescent="0.25">
      <c r="A35" s="62"/>
      <c r="B35" s="44" t="s">
        <v>11</v>
      </c>
      <c r="C35" s="47">
        <v>508</v>
      </c>
      <c r="D35" s="47">
        <v>525</v>
      </c>
      <c r="E35" s="47">
        <v>547</v>
      </c>
      <c r="F35" s="55"/>
      <c r="G35" s="45">
        <f t="shared" si="0"/>
        <v>4.1904761904761889E-2</v>
      </c>
      <c r="J35"/>
      <c r="K35" s="50"/>
      <c r="L35"/>
      <c r="M35" s="17"/>
      <c r="N35" s="24"/>
      <c r="S35" s="27"/>
      <c r="T35" s="27"/>
      <c r="U35" s="27"/>
      <c r="Z35" s="23"/>
      <c r="AA35" s="23"/>
      <c r="AB35" s="23"/>
    </row>
    <row r="36" spans="1:28" x14ac:dyDescent="0.25">
      <c r="C36" s="2"/>
    </row>
    <row r="37" spans="1:28" x14ac:dyDescent="0.25">
      <c r="C37" s="2"/>
    </row>
    <row r="38" spans="1:28" ht="47.5" customHeight="1" x14ac:dyDescent="0.25">
      <c r="A38" s="48" t="s">
        <v>30</v>
      </c>
      <c r="B38" s="61" t="s">
        <v>32</v>
      </c>
      <c r="C38" s="61"/>
      <c r="D38" s="61"/>
      <c r="E38" s="61"/>
      <c r="F38" s="61"/>
      <c r="G38" s="61"/>
      <c r="H38" s="61"/>
      <c r="I38" s="61"/>
      <c r="J38" s="61"/>
    </row>
    <row r="39" spans="1:28" x14ac:dyDescent="0.25">
      <c r="C39" s="2"/>
    </row>
    <row r="40" spans="1:28" x14ac:dyDescent="0.25">
      <c r="C40" s="2"/>
    </row>
    <row r="41" spans="1:28" x14ac:dyDescent="0.25">
      <c r="C41" s="2"/>
    </row>
    <row r="42" spans="1:28" x14ac:dyDescent="0.25">
      <c r="C42" s="2"/>
    </row>
    <row r="43" spans="1:28" x14ac:dyDescent="0.25">
      <c r="C43" s="2"/>
    </row>
  </sheetData>
  <mergeCells count="10">
    <mergeCell ref="B38:J38"/>
    <mergeCell ref="A24:A35"/>
    <mergeCell ref="A11:B11"/>
    <mergeCell ref="A12:A23"/>
    <mergeCell ref="B1:G1"/>
    <mergeCell ref="B2:G2"/>
    <mergeCell ref="A10:B10"/>
    <mergeCell ref="A9:G9"/>
    <mergeCell ref="B6:F8"/>
    <mergeCell ref="C10:F10"/>
  </mergeCells>
  <phoneticPr fontId="0" type="noConversion"/>
  <conditionalFormatting sqref="F20:F23 F32:F35">
    <cfRule type="cellIs" dxfId="19" priority="20" stopIfTrue="1" operator="equal">
      <formula>0</formula>
    </cfRule>
  </conditionalFormatting>
  <conditionalFormatting sqref="G12:G35">
    <cfRule type="cellIs" dxfId="18" priority="19" operator="lessThan">
      <formula>0</formula>
    </cfRule>
  </conditionalFormatting>
  <conditionalFormatting sqref="F20:F23 F32:F35">
    <cfRule type="cellIs" dxfId="17" priority="17" operator="equal">
      <formula>0</formula>
    </cfRule>
  </conditionalFormatting>
  <conditionalFormatting sqref="C12:C23">
    <cfRule type="top10" dxfId="16" priority="15" rank="1"/>
    <cfRule type="top10" dxfId="15" priority="16" bottom="1" rank="1"/>
  </conditionalFormatting>
  <conditionalFormatting sqref="D12:D23">
    <cfRule type="top10" dxfId="14" priority="13" rank="1"/>
    <cfRule type="top10" dxfId="13" priority="14" bottom="1" rank="1"/>
  </conditionalFormatting>
  <conditionalFormatting sqref="E12:E23">
    <cfRule type="top10" dxfId="12" priority="11" rank="1"/>
    <cfRule type="top10" dxfId="11" priority="12" bottom="1" rank="1"/>
  </conditionalFormatting>
  <conditionalFormatting sqref="C24:C35">
    <cfRule type="top10" dxfId="10" priority="9" rank="1"/>
    <cfRule type="top10" dxfId="9" priority="10" bottom="1" rank="1"/>
  </conditionalFormatting>
  <conditionalFormatting sqref="D24:D35">
    <cfRule type="top10" dxfId="8" priority="7" rank="1"/>
    <cfRule type="top10" dxfId="7" priority="8" bottom="1" rank="1"/>
  </conditionalFormatting>
  <conditionalFormatting sqref="E24:E35">
    <cfRule type="top10" dxfId="6" priority="5" rank="1"/>
    <cfRule type="top10" dxfId="5" priority="6" bottom="1" rank="1"/>
  </conditionalFormatting>
  <conditionalFormatting sqref="F12:F19">
    <cfRule type="top10" dxfId="4" priority="3" rank="1"/>
    <cfRule type="top10" dxfId="3" priority="4" bottom="1" rank="1"/>
  </conditionalFormatting>
  <conditionalFormatting sqref="F24:F31">
    <cfRule type="top10" dxfId="2" priority="1" rank="1"/>
    <cfRule type="top10" dxfId="1" priority="2" bottom="1" rank="1"/>
  </conditionalFormatting>
  <printOptions horizontalCentered="1"/>
  <pageMargins left="0.15748031496062992" right="0.31496062992125984" top="0.82677165354330717" bottom="0.27559055118110237" header="0.55118110236220474" footer="0.51181102362204722"/>
  <pageSetup paperSize="8" fitToHeight="2" orientation="portrait" r:id="rId1"/>
  <headerFooter alignWithMargins="0">
    <oddHeader>&amp;L&amp;F&amp;C&amp;A&amp;R&amp;D</oddHeader>
    <oddFooter>&amp;C&amp;Z&amp;F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AV34"/>
  <sheetViews>
    <sheetView workbookViewId="0">
      <pane xSplit="2" topLeftCell="AF1" activePane="topRight" state="frozen"/>
      <selection pane="topRight" activeCell="G42" sqref="G42"/>
    </sheetView>
  </sheetViews>
  <sheetFormatPr baseColWidth="10" defaultRowHeight="12.5" x14ac:dyDescent="0.25"/>
  <cols>
    <col min="1" max="1" width="15.6328125" bestFit="1" customWidth="1"/>
    <col min="2" max="2" width="40" customWidth="1"/>
    <col min="3" max="14" width="11.453125" customWidth="1"/>
    <col min="15" max="25" width="10.90625" customWidth="1"/>
    <col min="26" max="26" width="17.6328125" bestFit="1" customWidth="1"/>
    <col min="40" max="40" width="12.26953125" bestFit="1" customWidth="1"/>
  </cols>
  <sheetData>
    <row r="1" spans="1:48" ht="13" x14ac:dyDescent="0.3">
      <c r="C1" s="25">
        <v>44197</v>
      </c>
      <c r="D1" s="22">
        <v>44228</v>
      </c>
      <c r="E1" s="25">
        <v>44256</v>
      </c>
      <c r="F1" s="22">
        <v>44287</v>
      </c>
      <c r="G1" s="25">
        <v>44317</v>
      </c>
      <c r="H1" s="22">
        <v>44348</v>
      </c>
      <c r="I1" s="25">
        <v>44378</v>
      </c>
      <c r="J1" s="22">
        <v>44409</v>
      </c>
      <c r="K1" s="25">
        <v>44440</v>
      </c>
      <c r="L1" s="22">
        <v>44470</v>
      </c>
      <c r="M1" s="25">
        <v>44501</v>
      </c>
      <c r="N1" s="22">
        <v>44531</v>
      </c>
      <c r="O1" s="25">
        <v>44562</v>
      </c>
      <c r="P1" s="22">
        <v>44593</v>
      </c>
      <c r="Q1" s="25">
        <v>44621</v>
      </c>
      <c r="R1" s="22">
        <v>44652</v>
      </c>
      <c r="S1" s="25">
        <v>44682</v>
      </c>
      <c r="T1" s="22">
        <v>44713</v>
      </c>
      <c r="U1" s="25">
        <v>44743</v>
      </c>
      <c r="V1" s="22">
        <v>44774</v>
      </c>
      <c r="W1" s="25">
        <v>44805</v>
      </c>
      <c r="X1" s="22">
        <v>44835</v>
      </c>
      <c r="Y1" s="25">
        <v>44866</v>
      </c>
      <c r="Z1" s="22">
        <v>44896</v>
      </c>
      <c r="AA1" s="25">
        <v>44927</v>
      </c>
      <c r="AB1" s="22">
        <v>44958</v>
      </c>
      <c r="AC1" s="25">
        <v>44986</v>
      </c>
      <c r="AD1" s="22">
        <v>45017</v>
      </c>
      <c r="AE1" s="25">
        <v>45047</v>
      </c>
      <c r="AF1" s="22">
        <v>45078</v>
      </c>
      <c r="AG1" s="25">
        <v>45108</v>
      </c>
      <c r="AH1" s="22">
        <v>45139</v>
      </c>
      <c r="AI1" s="25">
        <v>45170</v>
      </c>
      <c r="AJ1" s="22">
        <v>45200</v>
      </c>
      <c r="AK1" s="25">
        <v>45231</v>
      </c>
      <c r="AL1" s="22">
        <v>45261</v>
      </c>
      <c r="AM1" s="25">
        <v>45292</v>
      </c>
      <c r="AN1" s="22">
        <v>45323</v>
      </c>
      <c r="AO1" s="25">
        <v>45352</v>
      </c>
      <c r="AP1" s="22">
        <v>45383</v>
      </c>
      <c r="AQ1" s="22">
        <v>45413</v>
      </c>
      <c r="AR1" s="22">
        <v>45444</v>
      </c>
      <c r="AS1" s="22">
        <v>45474</v>
      </c>
      <c r="AT1" s="22">
        <v>45505</v>
      </c>
    </row>
    <row r="2" spans="1:48" x14ac:dyDescent="0.25">
      <c r="B2" s="18" t="s">
        <v>18</v>
      </c>
      <c r="C2" s="29">
        <v>688</v>
      </c>
      <c r="D2" s="30">
        <v>681</v>
      </c>
      <c r="E2" s="30">
        <v>679</v>
      </c>
      <c r="F2" s="30">
        <v>698</v>
      </c>
      <c r="G2" s="30">
        <v>723</v>
      </c>
      <c r="H2" s="30">
        <v>717</v>
      </c>
      <c r="I2" s="30">
        <v>711</v>
      </c>
      <c r="J2" s="30">
        <v>720</v>
      </c>
      <c r="K2" s="30">
        <v>724</v>
      </c>
      <c r="L2" s="30">
        <v>740</v>
      </c>
      <c r="M2" s="30">
        <v>725</v>
      </c>
      <c r="N2" s="30">
        <v>714</v>
      </c>
      <c r="O2" s="30">
        <v>698</v>
      </c>
      <c r="P2" s="30">
        <v>701</v>
      </c>
      <c r="Q2" s="30">
        <v>689</v>
      </c>
      <c r="R2" s="30">
        <v>703</v>
      </c>
      <c r="S2" s="30">
        <v>717</v>
      </c>
      <c r="T2" s="30">
        <v>720</v>
      </c>
      <c r="U2" s="30">
        <v>730</v>
      </c>
      <c r="V2" s="30">
        <v>727</v>
      </c>
      <c r="W2" s="30">
        <v>735</v>
      </c>
      <c r="X2" s="30">
        <v>757</v>
      </c>
      <c r="Y2" s="30">
        <v>734</v>
      </c>
      <c r="Z2" s="30">
        <v>735</v>
      </c>
      <c r="AA2" s="30">
        <v>718</v>
      </c>
      <c r="AB2" s="30">
        <v>718</v>
      </c>
      <c r="AC2" s="30">
        <v>699</v>
      </c>
      <c r="AD2" s="30">
        <v>711</v>
      </c>
      <c r="AE2" s="30">
        <v>737</v>
      </c>
      <c r="AF2" s="30">
        <v>747</v>
      </c>
      <c r="AG2" s="30">
        <v>727</v>
      </c>
      <c r="AH2" s="30">
        <v>730</v>
      </c>
      <c r="AI2" s="30">
        <v>730</v>
      </c>
      <c r="AJ2" s="30">
        <v>717</v>
      </c>
      <c r="AK2" s="30">
        <v>692</v>
      </c>
      <c r="AL2" s="30">
        <v>692</v>
      </c>
      <c r="AM2" s="30">
        <v>702</v>
      </c>
      <c r="AN2" s="30">
        <v>678</v>
      </c>
      <c r="AO2" s="30">
        <v>681</v>
      </c>
      <c r="AP2" s="30">
        <v>712</v>
      </c>
      <c r="AQ2" s="30">
        <v>717</v>
      </c>
      <c r="AR2" s="30">
        <v>727</v>
      </c>
      <c r="AS2" s="30">
        <v>722</v>
      </c>
      <c r="AT2" s="30">
        <v>715</v>
      </c>
    </row>
    <row r="3" spans="1:48" ht="13" thickBot="1" x14ac:dyDescent="0.3">
      <c r="B3" s="19" t="s">
        <v>28</v>
      </c>
      <c r="C3" s="31">
        <v>503</v>
      </c>
      <c r="D3" s="32">
        <v>496</v>
      </c>
      <c r="E3" s="32">
        <v>494</v>
      </c>
      <c r="F3" s="32">
        <v>462</v>
      </c>
      <c r="G3" s="32">
        <v>463</v>
      </c>
      <c r="H3" s="32">
        <v>469</v>
      </c>
      <c r="I3" s="32">
        <v>499</v>
      </c>
      <c r="J3" s="32">
        <v>501</v>
      </c>
      <c r="K3" s="32">
        <v>507</v>
      </c>
      <c r="L3" s="32">
        <v>515</v>
      </c>
      <c r="M3" s="32">
        <v>514</v>
      </c>
      <c r="N3" s="32">
        <v>508</v>
      </c>
      <c r="O3" s="32">
        <v>497</v>
      </c>
      <c r="P3" s="32">
        <v>491</v>
      </c>
      <c r="Q3" s="32">
        <v>488</v>
      </c>
      <c r="R3" s="32">
        <v>456</v>
      </c>
      <c r="S3" s="32">
        <v>457</v>
      </c>
      <c r="T3" s="32">
        <v>464</v>
      </c>
      <c r="U3" s="32">
        <v>494</v>
      </c>
      <c r="V3" s="32">
        <v>504</v>
      </c>
      <c r="W3" s="32">
        <v>524</v>
      </c>
      <c r="X3" s="32">
        <v>532</v>
      </c>
      <c r="Y3" s="32">
        <v>537</v>
      </c>
      <c r="Z3" s="32">
        <v>525</v>
      </c>
      <c r="AA3" s="32">
        <v>531</v>
      </c>
      <c r="AB3" s="32">
        <v>530</v>
      </c>
      <c r="AC3" s="32">
        <v>524</v>
      </c>
      <c r="AD3" s="32">
        <v>489</v>
      </c>
      <c r="AE3" s="32">
        <v>493</v>
      </c>
      <c r="AF3" s="32">
        <v>492</v>
      </c>
      <c r="AG3" s="32">
        <v>522</v>
      </c>
      <c r="AH3" s="32">
        <v>532</v>
      </c>
      <c r="AI3" s="32">
        <v>539</v>
      </c>
      <c r="AJ3" s="32">
        <v>548</v>
      </c>
      <c r="AK3" s="46">
        <v>550</v>
      </c>
      <c r="AL3" s="32">
        <v>547</v>
      </c>
      <c r="AM3" s="32">
        <v>537</v>
      </c>
      <c r="AN3" s="32">
        <v>531</v>
      </c>
      <c r="AO3" s="32">
        <v>527</v>
      </c>
      <c r="AP3" s="32">
        <v>495</v>
      </c>
      <c r="AQ3" s="32">
        <v>480</v>
      </c>
      <c r="AR3" s="32">
        <v>494</v>
      </c>
      <c r="AS3" s="32">
        <v>521</v>
      </c>
      <c r="AT3" s="32">
        <v>522</v>
      </c>
    </row>
    <row r="4" spans="1:48" x14ac:dyDescent="0.25">
      <c r="B4" s="28" t="s">
        <v>22</v>
      </c>
      <c r="C4" s="33">
        <v>26</v>
      </c>
      <c r="D4" s="33">
        <v>27</v>
      </c>
      <c r="E4" s="33">
        <v>27</v>
      </c>
      <c r="F4" s="33">
        <v>27</v>
      </c>
      <c r="G4" s="33">
        <v>27</v>
      </c>
      <c r="H4" s="33">
        <v>27</v>
      </c>
      <c r="I4" s="33">
        <v>26</v>
      </c>
      <c r="J4" s="33">
        <v>26</v>
      </c>
      <c r="K4" s="33">
        <v>26</v>
      </c>
      <c r="L4" s="33">
        <v>25</v>
      </c>
      <c r="M4" s="33">
        <v>25</v>
      </c>
      <c r="N4" s="33">
        <v>25</v>
      </c>
      <c r="O4" s="33">
        <v>22</v>
      </c>
      <c r="P4" s="33">
        <v>22</v>
      </c>
      <c r="Q4" s="33">
        <v>23</v>
      </c>
      <c r="R4" s="33">
        <v>25</v>
      </c>
      <c r="S4" s="33">
        <v>24</v>
      </c>
      <c r="T4" s="33">
        <v>25</v>
      </c>
      <c r="U4" s="33">
        <v>25</v>
      </c>
      <c r="V4" s="33">
        <v>23</v>
      </c>
      <c r="W4" s="33">
        <v>23</v>
      </c>
      <c r="X4" s="33">
        <v>24</v>
      </c>
      <c r="Y4" s="33">
        <v>23</v>
      </c>
      <c r="Z4" s="33">
        <v>22</v>
      </c>
      <c r="AA4" s="33">
        <v>26</v>
      </c>
      <c r="AB4" s="33">
        <v>26</v>
      </c>
      <c r="AC4" s="33">
        <v>26</v>
      </c>
      <c r="AD4" s="33">
        <v>27</v>
      </c>
      <c r="AE4" s="33">
        <v>27</v>
      </c>
      <c r="AF4" s="33">
        <v>27</v>
      </c>
      <c r="AG4" s="33">
        <v>26</v>
      </c>
      <c r="AH4" s="33">
        <v>26</v>
      </c>
      <c r="AI4" s="33">
        <v>26</v>
      </c>
      <c r="AJ4" s="33">
        <v>26</v>
      </c>
      <c r="AK4" s="33">
        <v>27</v>
      </c>
      <c r="AL4" s="33">
        <v>27</v>
      </c>
      <c r="AM4">
        <v>23</v>
      </c>
      <c r="AN4">
        <v>20</v>
      </c>
      <c r="AO4">
        <v>20</v>
      </c>
      <c r="AP4">
        <v>21</v>
      </c>
      <c r="AQ4">
        <v>18</v>
      </c>
      <c r="AR4">
        <v>16</v>
      </c>
      <c r="AS4">
        <v>12</v>
      </c>
      <c r="AT4">
        <v>10</v>
      </c>
    </row>
    <row r="5" spans="1:48" ht="13" x14ac:dyDescent="0.3">
      <c r="A5" s="35" t="s">
        <v>25</v>
      </c>
      <c r="B5" s="57" t="s">
        <v>41</v>
      </c>
      <c r="C5" s="33">
        <v>26</v>
      </c>
      <c r="D5" s="33">
        <v>27</v>
      </c>
      <c r="E5" s="33">
        <v>27</v>
      </c>
      <c r="F5" s="33">
        <v>27</v>
      </c>
      <c r="G5" s="33">
        <v>27</v>
      </c>
      <c r="H5" s="33">
        <v>27</v>
      </c>
      <c r="I5" s="33">
        <v>26</v>
      </c>
      <c r="J5" s="33">
        <v>26</v>
      </c>
      <c r="K5" s="33">
        <v>26</v>
      </c>
      <c r="L5" s="33">
        <v>25</v>
      </c>
      <c r="M5" s="33">
        <v>25</v>
      </c>
      <c r="N5" s="33">
        <v>25</v>
      </c>
      <c r="O5" s="33">
        <v>22</v>
      </c>
      <c r="P5" s="33">
        <v>22</v>
      </c>
      <c r="Q5" s="33">
        <v>23</v>
      </c>
      <c r="R5" s="33">
        <v>25</v>
      </c>
      <c r="S5" s="33">
        <v>24</v>
      </c>
      <c r="T5" s="33">
        <v>25</v>
      </c>
      <c r="U5" s="33">
        <v>25</v>
      </c>
      <c r="V5" s="33">
        <v>23</v>
      </c>
      <c r="W5" s="33">
        <v>23</v>
      </c>
      <c r="X5" s="33">
        <v>24</v>
      </c>
      <c r="Y5" s="33">
        <v>23</v>
      </c>
      <c r="Z5" s="33">
        <v>22</v>
      </c>
      <c r="AA5" s="33">
        <v>12</v>
      </c>
      <c r="AB5" s="33">
        <v>12</v>
      </c>
      <c r="AC5" s="33">
        <v>11</v>
      </c>
      <c r="AD5" s="33">
        <v>11</v>
      </c>
      <c r="AE5" s="33">
        <v>11</v>
      </c>
      <c r="AF5" s="33">
        <v>11</v>
      </c>
      <c r="AG5" s="33">
        <v>11</v>
      </c>
      <c r="AH5" s="33">
        <v>11</v>
      </c>
      <c r="AI5" s="33">
        <v>11</v>
      </c>
      <c r="AJ5" s="33">
        <v>11</v>
      </c>
      <c r="AK5" s="33">
        <v>11</v>
      </c>
      <c r="AL5" s="33">
        <v>11</v>
      </c>
      <c r="AM5">
        <v>12</v>
      </c>
      <c r="AN5">
        <v>12</v>
      </c>
      <c r="AO5">
        <v>12</v>
      </c>
      <c r="AP5">
        <v>11</v>
      </c>
      <c r="AQ5">
        <v>12</v>
      </c>
      <c r="AR5">
        <v>11</v>
      </c>
      <c r="AS5">
        <v>11</v>
      </c>
      <c r="AT5">
        <v>11</v>
      </c>
    </row>
    <row r="6" spans="1:48" x14ac:dyDescent="0.25">
      <c r="A6" s="36">
        <v>27</v>
      </c>
      <c r="B6" s="34" t="s">
        <v>23</v>
      </c>
      <c r="AA6" s="39">
        <f>AA4/$A$6</f>
        <v>0.96296296296296291</v>
      </c>
      <c r="AB6" s="39">
        <f t="shared" ref="AB6:AP6" si="0">AB4/$A$6</f>
        <v>0.96296296296296291</v>
      </c>
      <c r="AC6" s="39">
        <f t="shared" si="0"/>
        <v>0.96296296296296291</v>
      </c>
      <c r="AD6" s="39">
        <f>AD4/$A$6</f>
        <v>1</v>
      </c>
      <c r="AE6" s="39">
        <f t="shared" si="0"/>
        <v>1</v>
      </c>
      <c r="AF6" s="39">
        <f t="shared" si="0"/>
        <v>1</v>
      </c>
      <c r="AG6" s="39">
        <f t="shared" si="0"/>
        <v>0.96296296296296291</v>
      </c>
      <c r="AH6" s="39">
        <f t="shared" si="0"/>
        <v>0.96296296296296291</v>
      </c>
      <c r="AI6" s="39">
        <f t="shared" si="0"/>
        <v>0.96296296296296291</v>
      </c>
      <c r="AJ6" s="39">
        <f t="shared" si="0"/>
        <v>0.96296296296296291</v>
      </c>
      <c r="AK6" s="39">
        <f t="shared" si="0"/>
        <v>1</v>
      </c>
      <c r="AL6" s="39">
        <f t="shared" si="0"/>
        <v>1</v>
      </c>
      <c r="AM6" s="39">
        <f t="shared" si="0"/>
        <v>0.85185185185185186</v>
      </c>
      <c r="AN6" s="39">
        <f t="shared" si="0"/>
        <v>0.7407407407407407</v>
      </c>
      <c r="AO6" s="39">
        <f t="shared" si="0"/>
        <v>0.7407407407407407</v>
      </c>
      <c r="AP6" s="39">
        <f t="shared" si="0"/>
        <v>0.77777777777777779</v>
      </c>
      <c r="AQ6" s="39">
        <f>AQ4/$A$6</f>
        <v>0.66666666666666663</v>
      </c>
      <c r="AR6" s="39">
        <f>AR4/$A$6</f>
        <v>0.59259259259259256</v>
      </c>
      <c r="AS6" s="39">
        <f>AS4/$A$6</f>
        <v>0.44444444444444442</v>
      </c>
      <c r="AT6" s="39">
        <f t="shared" ref="AS6:AT6" si="1">AT4/$A$6</f>
        <v>0.37037037037037035</v>
      </c>
      <c r="AU6" s="39">
        <f>AS4/$A$6</f>
        <v>0.44444444444444442</v>
      </c>
      <c r="AV6" s="40" t="s">
        <v>27</v>
      </c>
    </row>
    <row r="7" spans="1:48" x14ac:dyDescent="0.25">
      <c r="A7" s="36">
        <v>12</v>
      </c>
      <c r="B7" s="34" t="s">
        <v>24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9">
        <f>AA5/$A$7</f>
        <v>1</v>
      </c>
      <c r="AB7" s="39">
        <f t="shared" ref="AB7:AQ7" si="2">AB5/$A$7</f>
        <v>1</v>
      </c>
      <c r="AC7" s="39">
        <f t="shared" si="2"/>
        <v>0.91666666666666663</v>
      </c>
      <c r="AD7" s="39">
        <f>AD5/$A$7</f>
        <v>0.91666666666666663</v>
      </c>
      <c r="AE7" s="39">
        <f t="shared" si="2"/>
        <v>0.91666666666666663</v>
      </c>
      <c r="AF7" s="39">
        <f t="shared" si="2"/>
        <v>0.91666666666666663</v>
      </c>
      <c r="AG7" s="39">
        <f t="shared" si="2"/>
        <v>0.91666666666666663</v>
      </c>
      <c r="AH7" s="39">
        <f t="shared" si="2"/>
        <v>0.91666666666666663</v>
      </c>
      <c r="AI7" s="39">
        <f t="shared" si="2"/>
        <v>0.91666666666666663</v>
      </c>
      <c r="AJ7" s="39">
        <f t="shared" si="2"/>
        <v>0.91666666666666663</v>
      </c>
      <c r="AK7" s="39">
        <f t="shared" si="2"/>
        <v>0.91666666666666663</v>
      </c>
      <c r="AL7" s="39">
        <f t="shared" si="2"/>
        <v>0.91666666666666663</v>
      </c>
      <c r="AM7" s="39">
        <f t="shared" si="2"/>
        <v>1</v>
      </c>
      <c r="AN7" s="39">
        <f>AN5/$A$7</f>
        <v>1</v>
      </c>
      <c r="AO7" s="39">
        <f t="shared" si="2"/>
        <v>1</v>
      </c>
      <c r="AP7" s="39">
        <f t="shared" si="2"/>
        <v>0.91666666666666663</v>
      </c>
      <c r="AQ7" s="39">
        <f t="shared" si="2"/>
        <v>1</v>
      </c>
      <c r="AR7" s="39">
        <f>AR5/$A$7</f>
        <v>0.91666666666666663</v>
      </c>
      <c r="AS7" s="39">
        <f>AS5/$A$7</f>
        <v>0.91666666666666663</v>
      </c>
    </row>
    <row r="8" spans="1:48" x14ac:dyDescent="0.25">
      <c r="B8" s="56" t="s">
        <v>37</v>
      </c>
      <c r="C8" s="37">
        <v>688</v>
      </c>
      <c r="D8" s="37">
        <v>681</v>
      </c>
      <c r="E8" s="37">
        <v>679</v>
      </c>
      <c r="F8" s="37">
        <v>698</v>
      </c>
      <c r="G8" s="37">
        <v>723</v>
      </c>
      <c r="H8" s="37">
        <v>717</v>
      </c>
      <c r="I8" s="37">
        <v>711</v>
      </c>
      <c r="J8" s="37">
        <v>720</v>
      </c>
      <c r="K8" s="37">
        <v>724</v>
      </c>
      <c r="L8" s="37">
        <v>740</v>
      </c>
      <c r="M8" s="37">
        <v>725</v>
      </c>
      <c r="N8" s="37">
        <v>714</v>
      </c>
      <c r="O8" s="37">
        <v>698</v>
      </c>
      <c r="P8" s="37">
        <v>701</v>
      </c>
      <c r="Q8" s="37">
        <v>689</v>
      </c>
      <c r="R8" s="37">
        <v>703</v>
      </c>
      <c r="S8" s="37">
        <v>717</v>
      </c>
      <c r="T8" s="37">
        <v>720</v>
      </c>
      <c r="U8" s="37">
        <v>730</v>
      </c>
      <c r="V8" s="37">
        <v>727</v>
      </c>
      <c r="W8" s="37">
        <v>735</v>
      </c>
      <c r="X8" s="37">
        <v>757</v>
      </c>
      <c r="Y8" s="37">
        <v>734</v>
      </c>
      <c r="Z8" s="37">
        <v>735</v>
      </c>
      <c r="AA8" s="37">
        <v>718</v>
      </c>
      <c r="AB8" s="37">
        <v>718</v>
      </c>
      <c r="AC8" s="37">
        <v>699</v>
      </c>
      <c r="AD8" s="37">
        <v>711</v>
      </c>
      <c r="AE8" s="37">
        <v>737</v>
      </c>
      <c r="AF8" s="37">
        <v>747</v>
      </c>
      <c r="AG8" s="37">
        <v>727</v>
      </c>
      <c r="AH8" s="37">
        <v>730</v>
      </c>
      <c r="AI8" s="37">
        <v>730</v>
      </c>
      <c r="AJ8" s="38">
        <v>717</v>
      </c>
      <c r="AK8" s="38">
        <v>692</v>
      </c>
      <c r="AL8" s="38">
        <v>692</v>
      </c>
      <c r="AM8">
        <v>702</v>
      </c>
      <c r="AN8">
        <v>678</v>
      </c>
      <c r="AO8">
        <v>681</v>
      </c>
      <c r="AP8">
        <v>712</v>
      </c>
      <c r="AQ8">
        <v>717</v>
      </c>
      <c r="AR8">
        <v>727</v>
      </c>
      <c r="AS8">
        <v>722</v>
      </c>
      <c r="AT8">
        <v>715</v>
      </c>
    </row>
    <row r="9" spans="1:48" x14ac:dyDescent="0.25">
      <c r="B9" s="57" t="s">
        <v>38</v>
      </c>
      <c r="C9" s="37">
        <v>503</v>
      </c>
      <c r="D9" s="37">
        <v>496</v>
      </c>
      <c r="E9" s="37">
        <v>494</v>
      </c>
      <c r="F9" s="37">
        <v>462</v>
      </c>
      <c r="G9" s="37">
        <v>463</v>
      </c>
      <c r="H9" s="37">
        <v>469</v>
      </c>
      <c r="I9" s="37">
        <v>499</v>
      </c>
      <c r="J9" s="37">
        <v>501</v>
      </c>
      <c r="K9" s="37">
        <v>507</v>
      </c>
      <c r="L9" s="37">
        <v>515</v>
      </c>
      <c r="M9" s="37">
        <v>514</v>
      </c>
      <c r="N9" s="37">
        <v>508</v>
      </c>
      <c r="O9" s="37">
        <v>497</v>
      </c>
      <c r="P9" s="37">
        <v>491</v>
      </c>
      <c r="Q9" s="37">
        <v>488</v>
      </c>
      <c r="R9" s="37">
        <v>456</v>
      </c>
      <c r="S9" s="37">
        <v>457</v>
      </c>
      <c r="T9" s="37">
        <v>464</v>
      </c>
      <c r="U9" s="37">
        <v>494</v>
      </c>
      <c r="V9" s="37">
        <v>504</v>
      </c>
      <c r="W9" s="37">
        <v>524</v>
      </c>
      <c r="X9" s="37">
        <v>532</v>
      </c>
      <c r="Y9" s="37">
        <v>537</v>
      </c>
      <c r="Z9" s="37">
        <v>525</v>
      </c>
      <c r="AA9" s="37">
        <v>531</v>
      </c>
      <c r="AB9" s="37">
        <v>530</v>
      </c>
      <c r="AC9" s="37">
        <v>524</v>
      </c>
      <c r="AD9" s="37">
        <v>489</v>
      </c>
      <c r="AE9" s="37">
        <v>493</v>
      </c>
      <c r="AF9" s="37">
        <v>492</v>
      </c>
      <c r="AG9" s="37">
        <v>522</v>
      </c>
      <c r="AH9" s="37">
        <v>532</v>
      </c>
      <c r="AI9" s="37">
        <v>539</v>
      </c>
      <c r="AJ9" s="38">
        <v>548</v>
      </c>
      <c r="AK9" s="38">
        <v>550</v>
      </c>
      <c r="AL9" s="38">
        <v>547</v>
      </c>
      <c r="AM9">
        <v>537</v>
      </c>
      <c r="AN9">
        <v>531</v>
      </c>
      <c r="AO9">
        <v>527</v>
      </c>
      <c r="AP9">
        <v>495</v>
      </c>
      <c r="AQ9">
        <v>480</v>
      </c>
      <c r="AR9">
        <v>494</v>
      </c>
      <c r="AS9">
        <v>521</v>
      </c>
      <c r="AT9">
        <v>522</v>
      </c>
    </row>
    <row r="10" spans="1:48" x14ac:dyDescent="0.25">
      <c r="B10" s="57" t="s">
        <v>40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>
        <v>26</v>
      </c>
      <c r="AB10" s="37">
        <v>26</v>
      </c>
      <c r="AC10" s="37">
        <v>26</v>
      </c>
      <c r="AD10" s="37">
        <v>27</v>
      </c>
      <c r="AE10" s="37">
        <v>27</v>
      </c>
      <c r="AF10" s="37">
        <v>27</v>
      </c>
      <c r="AG10" s="37">
        <v>26</v>
      </c>
      <c r="AH10" s="37">
        <v>26</v>
      </c>
      <c r="AI10" s="37">
        <v>26</v>
      </c>
      <c r="AJ10" s="38">
        <v>26</v>
      </c>
      <c r="AK10" s="38">
        <v>27</v>
      </c>
      <c r="AL10" s="38">
        <v>27</v>
      </c>
      <c r="AM10">
        <v>23</v>
      </c>
      <c r="AN10">
        <v>20</v>
      </c>
      <c r="AO10">
        <v>20</v>
      </c>
      <c r="AP10">
        <v>21</v>
      </c>
      <c r="AQ10">
        <v>18</v>
      </c>
      <c r="AR10">
        <v>16</v>
      </c>
      <c r="AS10">
        <v>12</v>
      </c>
      <c r="AT10">
        <v>10</v>
      </c>
    </row>
    <row r="11" spans="1:48" x14ac:dyDescent="0.25">
      <c r="B11" s="57" t="s">
        <v>42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>
        <v>12</v>
      </c>
      <c r="AB11" s="37">
        <v>12</v>
      </c>
      <c r="AC11" s="37">
        <v>11</v>
      </c>
      <c r="AD11" s="37">
        <v>11</v>
      </c>
      <c r="AE11" s="37">
        <v>11</v>
      </c>
      <c r="AF11" s="37">
        <v>11</v>
      </c>
      <c r="AG11" s="37">
        <v>11</v>
      </c>
      <c r="AH11" s="37">
        <v>11</v>
      </c>
      <c r="AI11" s="37">
        <v>11</v>
      </c>
      <c r="AJ11" s="38">
        <v>11</v>
      </c>
      <c r="AK11" s="38">
        <v>11</v>
      </c>
      <c r="AL11" s="38">
        <v>11</v>
      </c>
      <c r="AM11">
        <v>12</v>
      </c>
      <c r="AN11">
        <v>12</v>
      </c>
      <c r="AO11">
        <v>12</v>
      </c>
      <c r="AP11">
        <v>11</v>
      </c>
      <c r="AQ11">
        <v>12</v>
      </c>
      <c r="AR11">
        <v>11</v>
      </c>
      <c r="AS11">
        <v>11</v>
      </c>
      <c r="AT11">
        <v>11</v>
      </c>
    </row>
    <row r="12" spans="1:48" ht="13" x14ac:dyDescent="0.3">
      <c r="A12" s="35" t="s">
        <v>19</v>
      </c>
      <c r="B12" s="26">
        <f>MIN(C2:AS3)</f>
        <v>456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AA12" s="51">
        <f>AA8-AA2</f>
        <v>0</v>
      </c>
      <c r="AB12" s="51">
        <f t="shared" ref="AB12:AK12" si="3">AB8-AB2</f>
        <v>0</v>
      </c>
      <c r="AC12" s="51">
        <f t="shared" si="3"/>
        <v>0</v>
      </c>
      <c r="AD12" s="51">
        <f t="shared" si="3"/>
        <v>0</v>
      </c>
      <c r="AE12" s="51">
        <f t="shared" si="3"/>
        <v>0</v>
      </c>
      <c r="AF12" s="51">
        <f>AF8-AF2</f>
        <v>0</v>
      </c>
      <c r="AG12" s="51">
        <f t="shared" si="3"/>
        <v>0</v>
      </c>
      <c r="AH12" s="51">
        <f t="shared" si="3"/>
        <v>0</v>
      </c>
      <c r="AI12" s="51">
        <f t="shared" si="3"/>
        <v>0</v>
      </c>
      <c r="AJ12" s="51">
        <f>AJ8-AJ2</f>
        <v>0</v>
      </c>
      <c r="AK12" s="51">
        <f t="shared" si="3"/>
        <v>0</v>
      </c>
      <c r="AL12" s="51">
        <f>AL8-AL2</f>
        <v>0</v>
      </c>
      <c r="AM12" s="51">
        <f t="shared" ref="AM12:AN12" si="4">AM8-AM2</f>
        <v>0</v>
      </c>
      <c r="AN12" s="51">
        <f t="shared" si="4"/>
        <v>0</v>
      </c>
      <c r="AO12" s="51">
        <f t="shared" ref="AO12:AP12" si="5">AO8-AO2</f>
        <v>0</v>
      </c>
      <c r="AP12" s="51">
        <f t="shared" si="5"/>
        <v>0</v>
      </c>
      <c r="AQ12" s="51">
        <f t="shared" ref="AQ12:AS12" si="6">AQ8-AQ2</f>
        <v>0</v>
      </c>
      <c r="AR12" s="51">
        <f>AR8-AR2</f>
        <v>0</v>
      </c>
      <c r="AS12" s="51">
        <f t="shared" si="6"/>
        <v>0</v>
      </c>
      <c r="AT12" s="51">
        <f t="shared" ref="AT12:AU12" si="7">AT8-AT2</f>
        <v>0</v>
      </c>
      <c r="AU12" s="51">
        <f t="shared" si="7"/>
        <v>0</v>
      </c>
    </row>
    <row r="13" spans="1:48" ht="13" x14ac:dyDescent="0.3">
      <c r="A13" s="35" t="s">
        <v>20</v>
      </c>
      <c r="B13" s="26">
        <f>MAX(C2:AS3)</f>
        <v>757</v>
      </c>
      <c r="AA13" s="51">
        <f t="shared" ref="AA13:AL13" si="8">AA9-AA3</f>
        <v>0</v>
      </c>
      <c r="AB13" s="51">
        <f t="shared" si="8"/>
        <v>0</v>
      </c>
      <c r="AC13" s="51">
        <f t="shared" si="8"/>
        <v>0</v>
      </c>
      <c r="AD13" s="51">
        <f t="shared" si="8"/>
        <v>0</v>
      </c>
      <c r="AE13" s="51">
        <f t="shared" si="8"/>
        <v>0</v>
      </c>
      <c r="AF13" s="51">
        <f t="shared" si="8"/>
        <v>0</v>
      </c>
      <c r="AG13" s="51">
        <f t="shared" si="8"/>
        <v>0</v>
      </c>
      <c r="AH13" s="51">
        <f t="shared" si="8"/>
        <v>0</v>
      </c>
      <c r="AI13" s="51">
        <f t="shared" si="8"/>
        <v>0</v>
      </c>
      <c r="AJ13" s="51">
        <f t="shared" si="8"/>
        <v>0</v>
      </c>
      <c r="AK13" s="51">
        <f t="shared" si="8"/>
        <v>0</v>
      </c>
      <c r="AL13" s="51">
        <f t="shared" si="8"/>
        <v>0</v>
      </c>
      <c r="AM13" s="51">
        <f t="shared" ref="AM13:AN13" si="9">AM9-AM3</f>
        <v>0</v>
      </c>
      <c r="AN13" s="51">
        <f t="shared" si="9"/>
        <v>0</v>
      </c>
      <c r="AO13" s="51">
        <f t="shared" ref="AO13:AP13" si="10">AO9-AO3</f>
        <v>0</v>
      </c>
      <c r="AP13" s="51">
        <f t="shared" si="10"/>
        <v>0</v>
      </c>
      <c r="AQ13" s="51">
        <f t="shared" ref="AQ13:AS13" si="11">AQ9-AQ3</f>
        <v>0</v>
      </c>
      <c r="AR13" s="51">
        <f>AR9-AR3</f>
        <v>0</v>
      </c>
      <c r="AS13" s="51">
        <f t="shared" si="11"/>
        <v>0</v>
      </c>
      <c r="AT13" s="51">
        <f t="shared" ref="AT13:AU13" si="12">AT9-AT3</f>
        <v>0</v>
      </c>
      <c r="AU13" s="51">
        <f t="shared" si="12"/>
        <v>0</v>
      </c>
    </row>
    <row r="14" spans="1:48" x14ac:dyDescent="0.25">
      <c r="AA14" s="51">
        <f>AA10-AA4</f>
        <v>0</v>
      </c>
      <c r="AB14" s="51">
        <f t="shared" ref="AB14:AI14" si="13">AB10-AB4</f>
        <v>0</v>
      </c>
      <c r="AC14" s="51">
        <f t="shared" si="13"/>
        <v>0</v>
      </c>
      <c r="AD14" s="51">
        <f t="shared" si="13"/>
        <v>0</v>
      </c>
      <c r="AE14" s="51">
        <f t="shared" si="13"/>
        <v>0</v>
      </c>
      <c r="AF14" s="51">
        <f t="shared" si="13"/>
        <v>0</v>
      </c>
      <c r="AG14" s="51">
        <f>AG10-AG4</f>
        <v>0</v>
      </c>
      <c r="AH14" s="51">
        <f t="shared" si="13"/>
        <v>0</v>
      </c>
      <c r="AI14" s="51">
        <f t="shared" si="13"/>
        <v>0</v>
      </c>
      <c r="AJ14" s="51">
        <f t="shared" ref="AJ14:AN14" si="14">AJ4-AJ10</f>
        <v>0</v>
      </c>
      <c r="AK14" s="51">
        <f t="shared" si="14"/>
        <v>0</v>
      </c>
      <c r="AL14" s="51">
        <f t="shared" si="14"/>
        <v>0</v>
      </c>
      <c r="AM14" s="51">
        <f t="shared" si="14"/>
        <v>0</v>
      </c>
      <c r="AN14" s="51">
        <f t="shared" si="14"/>
        <v>0</v>
      </c>
      <c r="AO14" s="51">
        <f>AO4-AO10</f>
        <v>0</v>
      </c>
      <c r="AP14" s="51">
        <f>AP10-AP4</f>
        <v>0</v>
      </c>
      <c r="AQ14" s="51">
        <f t="shared" ref="AQ14:AS14" si="15">AQ10-AQ4</f>
        <v>0</v>
      </c>
      <c r="AR14" s="51">
        <f t="shared" si="15"/>
        <v>0</v>
      </c>
      <c r="AS14" s="51">
        <f>AS10-AS4</f>
        <v>0</v>
      </c>
      <c r="AT14" s="51">
        <f t="shared" ref="AT14:AU14" si="16">AT10-AT4</f>
        <v>0</v>
      </c>
      <c r="AU14" s="51">
        <f t="shared" si="16"/>
        <v>0</v>
      </c>
    </row>
    <row r="15" spans="1:48" x14ac:dyDescent="0.25">
      <c r="AA15" s="51">
        <f>AA11-AA5</f>
        <v>0</v>
      </c>
      <c r="AB15" s="51">
        <f t="shared" ref="AB15:AI15" si="17">AB11-AB5</f>
        <v>0</v>
      </c>
      <c r="AC15" s="51">
        <f t="shared" si="17"/>
        <v>0</v>
      </c>
      <c r="AD15" s="51">
        <f t="shared" si="17"/>
        <v>0</v>
      </c>
      <c r="AE15" s="51">
        <f t="shared" si="17"/>
        <v>0</v>
      </c>
      <c r="AF15" s="51">
        <f t="shared" si="17"/>
        <v>0</v>
      </c>
      <c r="AG15" s="51">
        <f>AG11-AG5</f>
        <v>0</v>
      </c>
      <c r="AH15" s="51">
        <f t="shared" si="17"/>
        <v>0</v>
      </c>
      <c r="AI15" s="51">
        <f t="shared" si="17"/>
        <v>0</v>
      </c>
      <c r="AJ15" s="51">
        <f t="shared" ref="AJ15:AN15" si="18">AJ5-AJ11</f>
        <v>0</v>
      </c>
      <c r="AK15" s="51">
        <f t="shared" si="18"/>
        <v>0</v>
      </c>
      <c r="AL15" s="51">
        <f t="shared" si="18"/>
        <v>0</v>
      </c>
      <c r="AM15" s="51">
        <f t="shared" si="18"/>
        <v>0</v>
      </c>
      <c r="AN15" s="51">
        <f t="shared" si="18"/>
        <v>0</v>
      </c>
      <c r="AO15" s="51">
        <f>AO5-AO11</f>
        <v>0</v>
      </c>
      <c r="AP15" s="51">
        <f t="shared" ref="AP15:AR15" si="19">AP11-AP5</f>
        <v>0</v>
      </c>
      <c r="AQ15" s="51">
        <f t="shared" si="19"/>
        <v>0</v>
      </c>
      <c r="AR15" s="51">
        <f t="shared" si="19"/>
        <v>0</v>
      </c>
      <c r="AS15" s="51">
        <f>AS11-AS5</f>
        <v>0</v>
      </c>
      <c r="AT15" s="51">
        <f t="shared" ref="AT15:AU15" si="20">AT11-AT5</f>
        <v>0</v>
      </c>
      <c r="AU15" s="51">
        <f t="shared" si="20"/>
        <v>0</v>
      </c>
    </row>
    <row r="16" spans="1:48" hidden="1" x14ac:dyDescent="0.25">
      <c r="B16" s="75" t="s">
        <v>15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 t="s">
        <v>33</v>
      </c>
      <c r="AA16">
        <v>0</v>
      </c>
      <c r="AB16">
        <v>0</v>
      </c>
      <c r="AC16">
        <v>-1</v>
      </c>
      <c r="AD16">
        <v>-1</v>
      </c>
      <c r="AE16">
        <v>-1</v>
      </c>
      <c r="AF16">
        <v>-2</v>
      </c>
      <c r="AG16">
        <v>-2</v>
      </c>
      <c r="AH16">
        <v>-4</v>
      </c>
      <c r="AI16">
        <v>-6</v>
      </c>
      <c r="AJ16">
        <v>-24</v>
      </c>
      <c r="AK16">
        <v>-25</v>
      </c>
      <c r="AL16">
        <v>-17</v>
      </c>
      <c r="AM16">
        <v>-8</v>
      </c>
      <c r="AN16">
        <v>-15</v>
      </c>
      <c r="AO16">
        <v>-13</v>
      </c>
      <c r="AP16">
        <v>-8</v>
      </c>
      <c r="AQ16">
        <v>-24</v>
      </c>
      <c r="AR16">
        <v>-4</v>
      </c>
      <c r="AS16">
        <v>0</v>
      </c>
      <c r="AT16">
        <v>715</v>
      </c>
    </row>
    <row r="17" spans="2:46" hidden="1" x14ac:dyDescent="0.25">
      <c r="B17" s="75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 t="s">
        <v>34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522</v>
      </c>
    </row>
    <row r="18" spans="2:46" hidden="1" x14ac:dyDescent="0.25">
      <c r="B18" s="75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 t="s">
        <v>35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</v>
      </c>
      <c r="AN18">
        <v>2</v>
      </c>
      <c r="AO18">
        <v>4</v>
      </c>
      <c r="AP18">
        <v>-6</v>
      </c>
      <c r="AQ18">
        <v>-5</v>
      </c>
      <c r="AR18">
        <v>-3</v>
      </c>
      <c r="AS18">
        <v>-2</v>
      </c>
      <c r="AT18">
        <v>10</v>
      </c>
    </row>
    <row r="19" spans="2:46" hidden="1" x14ac:dyDescent="0.25">
      <c r="B19" s="75"/>
      <c r="Z19" s="17" t="s">
        <v>36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11</v>
      </c>
    </row>
    <row r="20" spans="2:46" hidden="1" x14ac:dyDescent="0.25"/>
    <row r="21" spans="2:46" hidden="1" x14ac:dyDescent="0.25">
      <c r="B21" s="75" t="s">
        <v>39</v>
      </c>
      <c r="Z21" s="17" t="s">
        <v>33</v>
      </c>
      <c r="AA21">
        <v>0</v>
      </c>
      <c r="AB21">
        <v>0</v>
      </c>
      <c r="AC21">
        <v>1</v>
      </c>
      <c r="AD21">
        <v>1</v>
      </c>
      <c r="AE21">
        <v>1</v>
      </c>
      <c r="AF21">
        <v>2</v>
      </c>
      <c r="AG21">
        <v>2</v>
      </c>
      <c r="AH21">
        <v>4</v>
      </c>
      <c r="AI21">
        <v>6</v>
      </c>
      <c r="AJ21">
        <v>24</v>
      </c>
      <c r="AK21">
        <v>23</v>
      </c>
      <c r="AL21">
        <v>18</v>
      </c>
      <c r="AM21">
        <v>6</v>
      </c>
      <c r="AN21">
        <v>-6</v>
      </c>
      <c r="AO21">
        <v>12</v>
      </c>
      <c r="AP21">
        <v>719</v>
      </c>
    </row>
    <row r="22" spans="2:46" hidden="1" x14ac:dyDescent="0.25">
      <c r="B22" s="75"/>
      <c r="Z22" s="17" t="s">
        <v>34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</row>
    <row r="23" spans="2:46" hidden="1" x14ac:dyDescent="0.25">
      <c r="B23" s="75"/>
      <c r="Z23" s="17" t="s">
        <v>35</v>
      </c>
      <c r="AA23">
        <v>-1</v>
      </c>
      <c r="AB23">
        <v>-1</v>
      </c>
      <c r="AC23">
        <v>-1</v>
      </c>
      <c r="AD23">
        <v>-1</v>
      </c>
      <c r="AE23">
        <v>-1</v>
      </c>
      <c r="AF23">
        <v>-2</v>
      </c>
      <c r="AG23">
        <v>-3</v>
      </c>
      <c r="AH23">
        <v>-3</v>
      </c>
      <c r="AI23">
        <v>-3</v>
      </c>
      <c r="AJ23">
        <v>4</v>
      </c>
      <c r="AK23">
        <v>6</v>
      </c>
      <c r="AL23">
        <v>9</v>
      </c>
      <c r="AM23">
        <v>4</v>
      </c>
      <c r="AN23">
        <v>4</v>
      </c>
      <c r="AO23">
        <v>6</v>
      </c>
      <c r="AP23">
        <v>-14</v>
      </c>
    </row>
    <row r="24" spans="2:46" hidden="1" x14ac:dyDescent="0.25">
      <c r="B24" s="75"/>
      <c r="Z24" s="17" t="s">
        <v>36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-11</v>
      </c>
    </row>
    <row r="25" spans="2:46" hidden="1" x14ac:dyDescent="0.25"/>
    <row r="26" spans="2:46" hidden="1" x14ac:dyDescent="0.25">
      <c r="Z26" s="17" t="s">
        <v>33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3">
        <v>0</v>
      </c>
      <c r="AI26" s="53">
        <v>0</v>
      </c>
      <c r="AJ26" s="53">
        <v>0</v>
      </c>
      <c r="AK26" s="53">
        <v>2</v>
      </c>
      <c r="AL26" s="53">
        <v>-1</v>
      </c>
      <c r="AM26" s="53">
        <v>0</v>
      </c>
      <c r="AN26" s="53">
        <v>-6</v>
      </c>
      <c r="AO26" s="53">
        <v>-30</v>
      </c>
      <c r="AP26">
        <v>728</v>
      </c>
    </row>
    <row r="27" spans="2:46" hidden="1" x14ac:dyDescent="0.25">
      <c r="Z27" s="17" t="s">
        <v>34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>
        <v>495</v>
      </c>
    </row>
    <row r="28" spans="2:46" hidden="1" x14ac:dyDescent="0.25">
      <c r="Z28" s="17" t="s">
        <v>35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3">
        <v>0</v>
      </c>
      <c r="AI28" s="53">
        <v>0</v>
      </c>
      <c r="AJ28" s="53">
        <v>0</v>
      </c>
      <c r="AK28" s="53">
        <v>-1</v>
      </c>
      <c r="AL28" s="53">
        <v>-2</v>
      </c>
      <c r="AM28" s="53">
        <v>0</v>
      </c>
      <c r="AN28" s="53">
        <v>-1</v>
      </c>
      <c r="AO28" s="53">
        <v>-4</v>
      </c>
      <c r="AP28">
        <v>-9</v>
      </c>
    </row>
    <row r="29" spans="2:46" hidden="1" x14ac:dyDescent="0.25">
      <c r="Z29" s="17" t="s">
        <v>36</v>
      </c>
      <c r="AA29" s="52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>
        <v>-11</v>
      </c>
    </row>
    <row r="30" spans="2:46" hidden="1" x14ac:dyDescent="0.25">
      <c r="AO30" s="38"/>
    </row>
    <row r="31" spans="2:46" hidden="1" x14ac:dyDescent="0.25">
      <c r="Z31" s="17" t="s">
        <v>33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13</v>
      </c>
      <c r="AG31" s="52">
        <v>6</v>
      </c>
      <c r="AH31" s="53">
        <v>0</v>
      </c>
      <c r="AI31" s="53">
        <v>13</v>
      </c>
      <c r="AJ31" s="53">
        <v>18</v>
      </c>
      <c r="AK31" s="53">
        <v>-11</v>
      </c>
      <c r="AL31" s="53">
        <v>-19</v>
      </c>
      <c r="AM31" s="53">
        <v>-5</v>
      </c>
      <c r="AN31" s="53">
        <v>1</v>
      </c>
      <c r="AO31" s="53"/>
    </row>
    <row r="32" spans="2:46" hidden="1" x14ac:dyDescent="0.25">
      <c r="Z32" s="17" t="s">
        <v>34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  <c r="AG32" s="52">
        <v>0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0</v>
      </c>
      <c r="AN32" s="53">
        <v>0</v>
      </c>
      <c r="AO32" s="53"/>
    </row>
    <row r="33" spans="26:41" hidden="1" x14ac:dyDescent="0.25">
      <c r="Z33" s="17" t="s">
        <v>35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1</v>
      </c>
      <c r="AG33" s="52">
        <v>0</v>
      </c>
      <c r="AH33" s="53">
        <v>0</v>
      </c>
      <c r="AI33" s="53">
        <v>1</v>
      </c>
      <c r="AJ33" s="53">
        <v>2</v>
      </c>
      <c r="AK33" s="53">
        <v>3</v>
      </c>
      <c r="AL33" s="53">
        <v>2</v>
      </c>
      <c r="AM33" s="53">
        <v>4</v>
      </c>
      <c r="AN33" s="53">
        <v>2</v>
      </c>
      <c r="AO33" s="53"/>
    </row>
    <row r="34" spans="26:41" hidden="1" x14ac:dyDescent="0.25">
      <c r="Z34" s="17" t="s">
        <v>36</v>
      </c>
      <c r="AA34" s="52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1</v>
      </c>
      <c r="AO34" s="53"/>
    </row>
  </sheetData>
  <mergeCells count="2">
    <mergeCell ref="B16:B19"/>
    <mergeCell ref="B21:B24"/>
  </mergeCells>
  <phoneticPr fontId="0" type="noConversion"/>
  <conditionalFormatting sqref="AA7:AS7 AA6:AU6">
    <cfRule type="cellIs" dxfId="0" priority="1" operator="lessThan">
      <formula>0.5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Séries Mensuelles prix</vt:lpstr>
      <vt:lpstr>Données pour courbes</vt:lpstr>
      <vt:lpstr>'Séries Mensuelles prix'!Impression_des_titres</vt:lpstr>
      <vt:lpstr>'Séries Mensuelles prix'!Zone_d_impression</vt:lpstr>
    </vt:vector>
  </TitlesOfParts>
  <Company>DRAAF Auvergne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francois.bonnet</dc:creator>
  <cp:lastModifiedBy>Jean-Marie Desbiez-Piat</cp:lastModifiedBy>
  <cp:lastPrinted>2024-01-29T14:05:00Z</cp:lastPrinted>
  <dcterms:created xsi:type="dcterms:W3CDTF">2015-12-14T14:41:41Z</dcterms:created>
  <dcterms:modified xsi:type="dcterms:W3CDTF">2024-11-18T14:10:08Z</dcterms:modified>
</cp:coreProperties>
</file>